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6.xml" ContentType="application/vnd.openxmlformats-officedocument.drawingml.chart+xml"/>
  <Override PartName="/xl/theme/themeOverride3.xml" ContentType="application/vnd.openxmlformats-officedocument.themeOverrid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0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charts/chart24.xml" ContentType="application/vnd.openxmlformats-officedocument.drawingml.chart+xml"/>
  <Override PartName="/xl/drawings/drawing3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ylera\AppData\Roaming\OpenText\OTEdit\EC_darwin\c1837159402\"/>
    </mc:Choice>
  </mc:AlternateContent>
  <bookViews>
    <workbookView xWindow="-120" yWindow="-120" windowWidth="29040" windowHeight="15840" tabRatio="918" firstSheet="1" activeTab="1" xr2:uid="{00000000-000D-0000-FFFF-FFFF00000000}"/>
  </bookViews>
  <sheets>
    <sheet name="FAME Persistence2" sheetId="419" state="veryHidden" r:id="rId1"/>
    <sheet name="Chart A" sheetId="417" r:id="rId2"/>
    <sheet name="Chart 1" sheetId="377" r:id="rId3"/>
    <sheet name="Chart 2" sheetId="378" r:id="rId4"/>
    <sheet name="Chart 3" sheetId="379" r:id="rId5"/>
    <sheet name="Chart 4" sheetId="380" r:id="rId6"/>
    <sheet name="Chart 5" sheetId="381" r:id="rId7"/>
    <sheet name="Chart 6" sheetId="391" r:id="rId8"/>
    <sheet name="Chart 7" sheetId="411" r:id="rId9"/>
    <sheet name="Chart 8" sheetId="387" r:id="rId10"/>
    <sheet name="Chart 9" sheetId="389" r:id="rId11"/>
    <sheet name="Chart 10" sheetId="392" r:id="rId12"/>
    <sheet name="Chart 11" sheetId="418" r:id="rId13"/>
    <sheet name="Chart 12" sheetId="390" r:id="rId14"/>
    <sheet name="Chart 13" sheetId="413" r:id="rId1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2">'Chart 11'!#REF!</definedName>
    <definedName name="_xlnm.Print_Area" localSheetId="13">'Chart 12'!#REF!</definedName>
    <definedName name="_xlnm.Print_Area" localSheetId="14">'Chart 13'!$M$74:$U$105</definedName>
    <definedName name="_xlnm.Print_Area" localSheetId="3">'Chart 2'!#REF!</definedName>
    <definedName name="_xlnm.Print_Area" localSheetId="6">'Chart 5'!#REF!</definedName>
    <definedName name="_xlnm.Print_Area" localSheetId="9">'Chart 8'!#REF!</definedName>
    <definedName name="_xlnm.Print_Area" localSheetId="10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1" i="418" l="1"/>
  <c r="L51" i="418"/>
  <c r="K51" i="418"/>
  <c r="M34" i="418"/>
  <c r="L34" i="418"/>
  <c r="K34" i="418"/>
  <c r="M17" i="418"/>
  <c r="L17" i="418"/>
  <c r="K17" i="418"/>
  <c r="B9" i="411"/>
  <c r="C11" i="411"/>
  <c r="C10" i="411"/>
  <c r="C9" i="411"/>
  <c r="F11" i="411" l="1"/>
  <c r="E11" i="411"/>
  <c r="D11" i="411"/>
  <c r="F10" i="411"/>
  <c r="E10" i="411"/>
  <c r="D10" i="411"/>
  <c r="F9" i="411"/>
  <c r="F15" i="411" s="1"/>
  <c r="E9" i="411"/>
  <c r="E15" i="411" s="1"/>
  <c r="D9" i="411"/>
  <c r="D15" i="411" s="1"/>
  <c r="C15" i="411"/>
  <c r="F16" i="411" l="1"/>
  <c r="E16" i="411"/>
  <c r="D16" i="411"/>
  <c r="C16" i="411"/>
  <c r="L17" i="381"/>
  <c r="N33" i="378"/>
  <c r="L50" i="378"/>
  <c r="N17" i="381"/>
  <c r="M17" i="381"/>
  <c r="L33" i="378"/>
  <c r="M50" i="378"/>
  <c r="N50" i="378"/>
  <c r="M33" i="378"/>
  <c r="W16" i="413"/>
  <c r="V16" i="413"/>
  <c r="P16" i="413"/>
  <c r="O16" i="413"/>
  <c r="W15" i="413"/>
  <c r="V15" i="413"/>
  <c r="P15" i="413"/>
  <c r="O15" i="413"/>
  <c r="W4" i="413"/>
  <c r="V4" i="413"/>
  <c r="P4" i="413"/>
  <c r="O4" i="413"/>
  <c r="W3" i="413"/>
  <c r="V3" i="413"/>
  <c r="P3" i="413"/>
  <c r="O3" i="413"/>
  <c r="R4" i="377" l="1"/>
  <c r="S4" i="377" l="1"/>
  <c r="R5" i="377"/>
  <c r="S5" i="377"/>
  <c r="L17" i="380" l="1"/>
  <c r="M17" i="380"/>
  <c r="K17" i="380"/>
  <c r="M18" i="378" l="1"/>
  <c r="N18" i="378"/>
  <c r="L18" i="378"/>
  <c r="N18" i="389"/>
  <c r="L34" i="387"/>
  <c r="K17" i="390"/>
  <c r="N18" i="387"/>
  <c r="L18" i="387"/>
  <c r="N34" i="387"/>
  <c r="L18" i="389"/>
  <c r="L17" i="390"/>
  <c r="M18" i="387"/>
  <c r="L51" i="387"/>
  <c r="M18" i="389"/>
  <c r="M17" i="390"/>
  <c r="N51" i="387" l="1"/>
  <c r="M34" i="387"/>
  <c r="M51" i="387"/>
  <c r="M1" i="377" l="1"/>
  <c r="M2" i="377"/>
  <c r="S2" i="377"/>
  <c r="S1" i="377"/>
</calcChain>
</file>

<file path=xl/sharedStrings.xml><?xml version="1.0" encoding="utf-8"?>
<sst xmlns="http://schemas.openxmlformats.org/spreadsheetml/2006/main" count="378" uniqueCount="119">
  <si>
    <t xml:space="preserve"> </t>
  </si>
  <si>
    <t/>
  </si>
  <si>
    <t>Chart 7</t>
  </si>
  <si>
    <t>Aggregate probability distribution of longer-term inflation expectations</t>
  </si>
  <si>
    <t>Chart 9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</si>
  <si>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</si>
  <si>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</si>
  <si>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</si>
  <si>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</si>
  <si>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</si>
  <si>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</si>
  <si>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</si>
  <si>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</si>
  <si>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</si>
  <si>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</si>
  <si>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</si>
  <si>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</si>
  <si>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</si>
  <si>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</si>
  <si>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</si>
  <si>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</si>
  <si>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</si>
  <si>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</si>
  <si>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</si>
  <si>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</si>
  <si>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Expectations for real GDP growth</t>
  </si>
  <si>
    <t>Expectations for the unemployment rate</t>
  </si>
  <si>
    <t>Chart 11</t>
  </si>
  <si>
    <t>Chart 12</t>
  </si>
  <si>
    <t>mean</t>
  </si>
  <si>
    <t>Expected profile of quarter-on-quarter GDP growth</t>
  </si>
  <si>
    <t>SPF s.d. range</t>
  </si>
  <si>
    <t>-s.d.</t>
  </si>
  <si>
    <t>+s.d.</t>
  </si>
  <si>
    <t>s.d.</t>
  </si>
  <si>
    <t>Chart 13</t>
  </si>
  <si>
    <t>≥ 4.0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</si>
  <si>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</si>
  <si>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</si>
  <si>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</si>
  <si>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</si>
  <si>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</si>
  <si>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</si>
  <si>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</si>
  <si>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</si>
  <si>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</si>
  <si>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≥ 2.5</t>
  </si>
  <si>
    <t>≤ 1.5</t>
  </si>
  <si>
    <t>22 Q2 2</t>
  </si>
  <si>
    <t>22 Q3 2</t>
  </si>
  <si>
    <t>Chart 2</t>
  </si>
  <si>
    <t>Inflation expectations: overall HICP and HICP excluding energy and food</t>
  </si>
  <si>
    <t>HICP inflation excl. energy and food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</si>
  <si>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 xml:space="preserve"> -1.0</t>
    </r>
  </si>
  <si>
    <t>Aggregate probability distributions for GDP growth expectations 2024 - 2026</t>
  </si>
  <si>
    <t>Aggregate probability distributions for the unemployment rate 2024 - 2026</t>
  </si>
  <si>
    <t>Q4 2024</t>
  </si>
  <si>
    <t>Q1 2025</t>
  </si>
  <si>
    <t>≥ 4.8</t>
  </si>
  <si>
    <t>* Bins might not sum exactly  to   100 % due  to   roundings</t>
  </si>
  <si>
    <t>-0.7  to   
-0.3</t>
  </si>
  <si>
    <t>-0.2  to   0.2</t>
  </si>
  <si>
    <t>0.3  to   0.7</t>
  </si>
  <si>
    <t>0.8  to   1.2</t>
  </si>
  <si>
    <t>1.3  to   1.7</t>
  </si>
  <si>
    <t>1.8  to   2.2</t>
  </si>
  <si>
    <t>2.3  to   2.7</t>
  </si>
  <si>
    <t>2.8  to   3.2</t>
  </si>
  <si>
    <t>3.3  to   3.7</t>
  </si>
  <si>
    <t>3.8  to   4.2</t>
  </si>
  <si>
    <t>4.3  to   4.7</t>
  </si>
  <si>
    <t>4.0  to   4.4</t>
  </si>
  <si>
    <t>4.5  to   4.9</t>
  </si>
  <si>
    <t>5.0  to   5.4</t>
  </si>
  <si>
    <t>5.5  to   5.9</t>
  </si>
  <si>
    <t>6.0  to   6.4</t>
  </si>
  <si>
    <t>6.5  to   6.9</t>
  </si>
  <si>
    <t>7.0  to   7.4</t>
  </si>
  <si>
    <t>7.5  to   7.9</t>
  </si>
  <si>
    <t>8.0  to   8.4</t>
  </si>
  <si>
    <t>8.5  to   8.9</t>
  </si>
  <si>
    <t>9.0  to   9.4</t>
  </si>
  <si>
    <t>9.5  to   9.9</t>
  </si>
  <si>
    <t>≤ -0.8</t>
  </si>
  <si>
    <r>
      <rPr>
        <sz val="10"/>
        <rFont val="Calibri"/>
        <family val="2"/>
      </rPr>
      <t xml:space="preserve">≤ </t>
    </r>
    <r>
      <rPr>
        <sz val="10"/>
        <rFont val="Times New Roman"/>
        <family val="1"/>
      </rPr>
      <t>3.9</t>
    </r>
  </si>
  <si>
    <t>Q2 2025</t>
  </si>
  <si>
    <t>-0.5  to     -0.9</t>
  </si>
  <si>
    <t>0.0  to      -0.4</t>
  </si>
  <si>
    <t>Aggregate expected probability distributions for inflation 2025 - 2027</t>
  </si>
  <si>
    <t>Q3 2025</t>
  </si>
  <si>
    <t>Q1 2025 SPF</t>
  </si>
  <si>
    <t>Q4 2025</t>
  </si>
  <si>
    <t>Q4 2024 GDP outcome</t>
  </si>
  <si>
    <t>Q2 2025 SPF</t>
  </si>
  <si>
    <t>March 2025 ECB staff macroeconomic projections</t>
  </si>
  <si>
    <t>Chart 10</t>
  </si>
  <si>
    <t>2025</t>
  </si>
  <si>
    <t>2026</t>
  </si>
  <si>
    <t>2027</t>
  </si>
  <si>
    <t>2029</t>
  </si>
  <si>
    <t>Q1 2026</t>
  </si>
  <si>
    <t>Tariffs - inflation</t>
  </si>
  <si>
    <t>Tariffs - GDP</t>
  </si>
  <si>
    <t>Defence - inflation</t>
  </si>
  <si>
    <t>Defence - GDP</t>
  </si>
  <si>
    <t>Combined - inflation</t>
  </si>
  <si>
    <t>Combined - GDP</t>
  </si>
  <si>
    <t>risk</t>
  </si>
  <si>
    <t>comment</t>
  </si>
  <si>
    <t>- - -</t>
  </si>
  <si>
    <t>- -</t>
  </si>
  <si>
    <t>-</t>
  </si>
  <si>
    <t>0</t>
  </si>
  <si>
    <t>+</t>
  </si>
  <si>
    <t>++</t>
  </si>
  <si>
    <t>+++</t>
  </si>
  <si>
    <t>Baseline Impact / Risk Balance</t>
  </si>
  <si>
    <t>Risk balance (right-hand scale)</t>
  </si>
  <si>
    <t>Baseline impact (left-hand scale)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</si>
</sst>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</numFmts>
  <fonts count="5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4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33" fillId="0" borderId="0" applyNumberFormat="0" applyFill="0" applyBorder="0" applyAlignment="0" applyProtection="0"/>
    <xf numFmtId="164" fontId="34" fillId="0" borderId="0"/>
    <xf numFmtId="0" fontId="31" fillId="0" borderId="0"/>
    <xf numFmtId="0" fontId="31" fillId="0" borderId="0"/>
    <xf numFmtId="0" fontId="30" fillId="0" borderId="0"/>
    <xf numFmtId="0" fontId="26" fillId="0" borderId="0"/>
    <xf numFmtId="0" fontId="27" fillId="0" borderId="0"/>
    <xf numFmtId="0" fontId="27" fillId="0" borderId="0" applyNumberFormat="0" applyFill="0" applyBorder="0" applyAlignment="0" applyProtection="0"/>
    <xf numFmtId="0" fontId="35" fillId="2" borderId="0" applyNumberFormat="0" applyBorder="0" applyAlignment="0" applyProtection="0"/>
    <xf numFmtId="9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7" fillId="0" borderId="0"/>
    <xf numFmtId="0" fontId="25" fillId="0" borderId="0"/>
    <xf numFmtId="0" fontId="24" fillId="0" borderId="0"/>
    <xf numFmtId="0" fontId="23" fillId="0" borderId="0"/>
    <xf numFmtId="0" fontId="22" fillId="3" borderId="0" applyNumberFormat="0" applyBorder="0" applyAlignment="0" applyProtection="0"/>
    <xf numFmtId="0" fontId="22" fillId="0" borderId="0"/>
    <xf numFmtId="0" fontId="22" fillId="3" borderId="0" applyNumberFormat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30" fillId="0" borderId="0"/>
    <xf numFmtId="0" fontId="20" fillId="0" borderId="0"/>
    <xf numFmtId="0" fontId="20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0" borderId="0"/>
    <xf numFmtId="0" fontId="20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3" borderId="0" applyNumberFormat="0" applyBorder="0" applyAlignment="0" applyProtection="0"/>
    <xf numFmtId="0" fontId="46" fillId="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3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27" fillId="0" borderId="0" applyNumberFormat="0" applyFill="0" applyBorder="0" applyAlignment="0" applyProtection="0"/>
    <xf numFmtId="0" fontId="17" fillId="3" borderId="0" applyNumberFormat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5" fillId="0" borderId="0"/>
    <xf numFmtId="0" fontId="14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50" fillId="0" borderId="0" applyNumberForma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3" borderId="0" applyNumberFormat="0" applyBorder="0" applyAlignment="0" applyProtection="0"/>
    <xf numFmtId="0" fontId="58" fillId="8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184">
    <xf numFmtId="0" fontId="0" fillId="0" borderId="0" xfId="0"/>
    <xf numFmtId="0" fontId="27" fillId="6" borderId="0" xfId="7" applyFill="1"/>
    <xf numFmtId="0" fontId="27" fillId="6" borderId="0" xfId="7" quotePrefix="1" applyFill="1"/>
    <xf numFmtId="0" fontId="27" fillId="0" borderId="0" xfId="7"/>
    <xf numFmtId="0" fontId="28" fillId="6" borderId="0" xfId="8" applyFont="1" applyFill="1" applyAlignment="1">
      <alignment vertical="center"/>
    </xf>
    <xf numFmtId="0" fontId="29" fillId="0" borderId="0" xfId="8" applyFont="1"/>
    <xf numFmtId="0" fontId="28" fillId="6" borderId="0" xfId="8" applyFont="1" applyFill="1" applyAlignment="1">
      <alignment wrapText="1"/>
    </xf>
    <xf numFmtId="0" fontId="32" fillId="0" borderId="0" xfId="8" applyFont="1"/>
    <xf numFmtId="0" fontId="29" fillId="0" borderId="0" xfId="8" applyFont="1" applyFill="1"/>
    <xf numFmtId="165" fontId="29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7" fillId="0" borderId="0" xfId="7" applyFill="1"/>
    <xf numFmtId="0" fontId="36" fillId="6" borderId="0" xfId="15" applyFont="1" applyFill="1" applyAlignment="1">
      <alignment vertical="center" wrapText="1"/>
    </xf>
    <xf numFmtId="0" fontId="36" fillId="6" borderId="0" xfId="15" applyFont="1" applyFill="1" applyAlignment="1">
      <alignment vertical="center"/>
    </xf>
    <xf numFmtId="0" fontId="36" fillId="6" borderId="0" xfId="15" applyFont="1" applyFill="1" applyAlignment="1">
      <alignment horizontal="left" vertical="center" wrapText="1"/>
    </xf>
    <xf numFmtId="0" fontId="36" fillId="0" borderId="0" xfId="15" applyFont="1" applyAlignment="1">
      <alignment vertical="center"/>
    </xf>
    <xf numFmtId="165" fontId="29" fillId="0" borderId="0" xfId="8" applyNumberFormat="1" applyFont="1"/>
    <xf numFmtId="0" fontId="27" fillId="0" borderId="0" xfId="7"/>
    <xf numFmtId="0" fontId="27" fillId="0" borderId="0" xfId="11" applyFill="1"/>
    <xf numFmtId="0" fontId="38" fillId="0" borderId="0" xfId="8" applyFont="1" applyFill="1" applyAlignment="1">
      <alignment horizontal="left"/>
    </xf>
    <xf numFmtId="0" fontId="27" fillId="0" borderId="0" xfId="8" applyFont="1" applyFill="1"/>
    <xf numFmtId="0" fontId="37" fillId="6" borderId="0" xfId="15" applyFont="1" applyFill="1" applyAlignment="1">
      <alignment vertical="center" wrapText="1"/>
    </xf>
    <xf numFmtId="164" fontId="27" fillId="0" borderId="2" xfId="8" applyNumberFormat="1" applyFont="1" applyFill="1" applyBorder="1" applyAlignment="1">
      <alignment horizontal="center"/>
    </xf>
    <xf numFmtId="0" fontId="28" fillId="0" borderId="0" xfId="0" applyFont="1"/>
    <xf numFmtId="0" fontId="37" fillId="6" borderId="0" xfId="15" applyFont="1" applyFill="1" applyAlignment="1">
      <alignment horizontal="left" vertical="center"/>
    </xf>
    <xf numFmtId="0" fontId="27" fillId="0" borderId="2" xfId="8" applyNumberFormat="1" applyFont="1" applyFill="1" applyBorder="1" applyAlignment="1">
      <alignment horizontal="center"/>
    </xf>
    <xf numFmtId="0" fontId="43" fillId="0" borderId="0" xfId="7" applyFont="1"/>
    <xf numFmtId="0" fontId="43" fillId="0" borderId="3" xfId="7" applyFont="1" applyBorder="1"/>
    <xf numFmtId="0" fontId="37" fillId="0" borderId="0" xfId="15" applyFont="1" applyAlignment="1">
      <alignment vertical="center"/>
    </xf>
    <xf numFmtId="0" fontId="29" fillId="0" borderId="1" xfId="8" applyFont="1" applyFill="1" applyBorder="1" applyAlignment="1">
      <alignment horizontal="center" wrapText="1"/>
    </xf>
    <xf numFmtId="0" fontId="27" fillId="6" borderId="4" xfId="7" applyFill="1" applyBorder="1"/>
    <xf numFmtId="0" fontId="40" fillId="6" borderId="4" xfId="7" applyFont="1" applyFill="1" applyBorder="1"/>
    <xf numFmtId="0" fontId="0" fillId="0" borderId="4" xfId="8" applyFont="1" applyBorder="1" applyAlignment="1">
      <alignment horizontal="left"/>
    </xf>
    <xf numFmtId="0" fontId="28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8" fillId="0" borderId="5" xfId="8" applyFont="1" applyBorder="1" applyAlignment="1">
      <alignment horizontal="left"/>
    </xf>
    <xf numFmtId="0" fontId="28" fillId="0" borderId="8" xfId="8" applyFont="1" applyBorder="1" applyAlignment="1">
      <alignment horizontal="left"/>
    </xf>
    <xf numFmtId="0" fontId="44" fillId="0" borderId="9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43" fillId="0" borderId="9" xfId="0" applyFont="1" applyBorder="1"/>
    <xf numFmtId="0" fontId="27" fillId="0" borderId="0" xfId="7"/>
    <xf numFmtId="0" fontId="27" fillId="0" borderId="0" xfId="7"/>
    <xf numFmtId="0" fontId="27" fillId="0" borderId="0" xfId="7"/>
    <xf numFmtId="0" fontId="27" fillId="0" borderId="0" xfId="7"/>
    <xf numFmtId="0" fontId="0" fillId="0" borderId="0" xfId="0"/>
    <xf numFmtId="164" fontId="27" fillId="0" borderId="0" xfId="7" applyNumberFormat="1"/>
    <xf numFmtId="164" fontId="27" fillId="0" borderId="0" xfId="7" applyNumberFormat="1"/>
    <xf numFmtId="2" fontId="0" fillId="0" borderId="0" xfId="0" applyNumberFormat="1"/>
    <xf numFmtId="164" fontId="27" fillId="0" borderId="0" xfId="7" applyNumberFormat="1" applyAlignment="1">
      <alignment horizontal="center"/>
    </xf>
    <xf numFmtId="164" fontId="27" fillId="0" borderId="0" xfId="7" applyNumberFormat="1"/>
    <xf numFmtId="164" fontId="27" fillId="0" borderId="0" xfId="7" applyNumberFormat="1" applyAlignment="1">
      <alignment horizontal="center"/>
    </xf>
    <xf numFmtId="164" fontId="27" fillId="0" borderId="0" xfId="7" applyNumberFormat="1" applyAlignment="1">
      <alignment horizontal="center"/>
    </xf>
    <xf numFmtId="164" fontId="27" fillId="0" borderId="0" xfId="7" applyNumberFormat="1" applyAlignment="1">
      <alignment horizontal="center"/>
    </xf>
    <xf numFmtId="164" fontId="27" fillId="0" borderId="0" xfId="7" applyNumberFormat="1" applyAlignment="1">
      <alignment horizontal="center"/>
    </xf>
    <xf numFmtId="164" fontId="27" fillId="0" borderId="0" xfId="7" applyNumberFormat="1" applyAlignment="1">
      <alignment horizontal="center"/>
    </xf>
    <xf numFmtId="164" fontId="27" fillId="0" borderId="0" xfId="7" applyNumberFormat="1" applyFill="1" applyAlignment="1">
      <alignment horizontal="center"/>
    </xf>
    <xf numFmtId="164" fontId="0" fillId="0" borderId="0" xfId="0" applyNumberFormat="1"/>
    <xf numFmtId="166" fontId="27" fillId="0" borderId="0" xfId="7" applyNumberFormat="1"/>
    <xf numFmtId="166" fontId="27" fillId="0" borderId="0" xfId="7" applyNumberFormat="1"/>
    <xf numFmtId="164" fontId="27" fillId="0" borderId="0" xfId="7" applyNumberFormat="1" applyAlignment="1">
      <alignment horizontal="center"/>
    </xf>
    <xf numFmtId="164" fontId="27" fillId="0" borderId="0" xfId="7" applyNumberFormat="1" applyAlignment="1">
      <alignment horizontal="center"/>
    </xf>
    <xf numFmtId="164" fontId="27" fillId="0" borderId="0" xfId="7" applyNumberFormat="1"/>
    <xf numFmtId="0" fontId="27" fillId="0" borderId="0" xfId="7"/>
    <xf numFmtId="0" fontId="27" fillId="0" borderId="2" xfId="7" applyFont="1" applyBorder="1" applyAlignment="1">
      <alignment horizontal="left" vertical="center"/>
    </xf>
    <xf numFmtId="0" fontId="27" fillId="0" borderId="2" xfId="0" applyFont="1" applyBorder="1"/>
    <xf numFmtId="0" fontId="27" fillId="0" borderId="0" xfId="0" applyFont="1"/>
    <xf numFmtId="0" fontId="27" fillId="0" borderId="3" xfId="0" applyFont="1" applyBorder="1"/>
    <xf numFmtId="0" fontId="27" fillId="0" borderId="1" xfId="0" applyFont="1" applyBorder="1"/>
    <xf numFmtId="164" fontId="27" fillId="0" borderId="0" xfId="0" applyNumberFormat="1" applyFont="1"/>
    <xf numFmtId="0" fontId="27" fillId="0" borderId="3" xfId="7" applyFont="1" applyBorder="1"/>
    <xf numFmtId="0" fontId="28" fillId="0" borderId="1" xfId="7" applyFont="1" applyBorder="1" applyAlignment="1">
      <alignment horizontal="right"/>
    </xf>
    <xf numFmtId="164" fontId="27" fillId="0" borderId="0" xfId="7" applyNumberFormat="1" applyFont="1" applyAlignment="1">
      <alignment horizontal="center"/>
    </xf>
    <xf numFmtId="0" fontId="27" fillId="0" borderId="0" xfId="7" applyFont="1"/>
    <xf numFmtId="0" fontId="27" fillId="0" borderId="2" xfId="7" applyFont="1" applyBorder="1"/>
    <xf numFmtId="164" fontId="27" fillId="0" borderId="0" xfId="7" applyNumberFormat="1" applyFont="1" applyFill="1" applyAlignment="1">
      <alignment horizontal="center"/>
    </xf>
    <xf numFmtId="167" fontId="29" fillId="0" borderId="0" xfId="8" applyNumberFormat="1" applyFont="1"/>
    <xf numFmtId="0" fontId="36" fillId="0" borderId="0" xfId="15" applyFont="1" applyFill="1" applyAlignment="1">
      <alignment vertical="center"/>
    </xf>
    <xf numFmtId="0" fontId="37" fillId="0" borderId="0" xfId="15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49" fillId="0" borderId="0" xfId="0" applyFont="1"/>
    <xf numFmtId="0" fontId="27" fillId="0" borderId="0" xfId="7"/>
    <xf numFmtId="165" fontId="29" fillId="0" borderId="0" xfId="8" applyNumberFormat="1" applyFont="1"/>
    <xf numFmtId="0" fontId="29" fillId="0" borderId="0" xfId="8" applyFont="1"/>
    <xf numFmtId="0" fontId="51" fillId="0" borderId="2" xfId="0" applyFont="1" applyBorder="1"/>
    <xf numFmtId="0" fontId="52" fillId="0" borderId="0" xfId="0" applyFont="1"/>
    <xf numFmtId="0" fontId="53" fillId="0" borderId="0" xfId="0" applyFont="1"/>
    <xf numFmtId="0" fontId="27" fillId="0" borderId="2" xfId="7" applyBorder="1" applyAlignment="1">
      <alignment horizontal="left" vertical="center"/>
    </xf>
    <xf numFmtId="0" fontId="55" fillId="0" borderId="0" xfId="0" applyFont="1"/>
    <xf numFmtId="0" fontId="48" fillId="0" borderId="1" xfId="31" applyFont="1" applyBorder="1" applyAlignment="1">
      <alignment horizontal="left"/>
    </xf>
    <xf numFmtId="0" fontId="27" fillId="0" borderId="0" xfId="8" applyFont="1" applyFill="1" applyAlignment="1">
      <alignment horizontal="center"/>
    </xf>
    <xf numFmtId="0" fontId="57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7" fillId="0" borderId="0" xfId="11" applyNumberFormat="1" applyFill="1"/>
    <xf numFmtId="164" fontId="27" fillId="0" borderId="13" xfId="7" applyNumberFormat="1" applyFont="1" applyBorder="1" applyAlignment="1">
      <alignment horizontal="center"/>
    </xf>
    <xf numFmtId="164" fontId="27" fillId="0" borderId="11" xfId="7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4" fontId="28" fillId="0" borderId="0" xfId="7" applyNumberFormat="1" applyFont="1" applyAlignment="1">
      <alignment horizontal="center"/>
    </xf>
    <xf numFmtId="0" fontId="27" fillId="0" borderId="2" xfId="7" quotePrefix="1" applyFont="1" applyBorder="1"/>
    <xf numFmtId="164" fontId="28" fillId="0" borderId="0" xfId="7" applyNumberFormat="1" applyFont="1"/>
    <xf numFmtId="168" fontId="29" fillId="0" borderId="2" xfId="8" applyNumberFormat="1" applyFont="1" applyBorder="1"/>
    <xf numFmtId="0" fontId="29" fillId="0" borderId="2" xfId="8" applyFont="1" applyBorder="1"/>
    <xf numFmtId="0" fontId="49" fillId="0" borderId="2" xfId="0" applyFont="1" applyBorder="1"/>
    <xf numFmtId="164" fontId="27" fillId="6" borderId="0" xfId="7" applyNumberFormat="1" applyFont="1" applyFill="1" applyAlignment="1">
      <alignment horizontal="center"/>
    </xf>
    <xf numFmtId="0" fontId="27" fillId="0" borderId="7" xfId="8" applyBorder="1" applyAlignment="1">
      <alignment horizontal="center"/>
    </xf>
    <xf numFmtId="0" fontId="27" fillId="5" borderId="4" xfId="8" quotePrefix="1" applyNumberFormat="1" applyFill="1" applyBorder="1" applyAlignment="1">
      <alignment horizontal="left"/>
    </xf>
    <xf numFmtId="2" fontId="27" fillId="4" borderId="6" xfId="8" applyNumberFormat="1" applyFill="1" applyBorder="1" applyAlignment="1">
      <alignment horizontal="center"/>
    </xf>
    <xf numFmtId="0" fontId="42" fillId="0" borderId="4" xfId="7" applyFont="1" applyBorder="1" applyAlignment="1">
      <alignment horizontal="left" vertical="center"/>
    </xf>
    <xf numFmtId="0" fontId="28" fillId="0" borderId="0" xfId="7" applyFont="1" applyAlignment="1">
      <alignment horizontal="right"/>
    </xf>
    <xf numFmtId="0" fontId="27" fillId="5" borderId="4" xfId="8" applyFill="1" applyBorder="1" applyAlignment="1">
      <alignment horizontal="left"/>
    </xf>
    <xf numFmtId="0" fontId="27" fillId="5" borderId="6" xfId="8" applyFill="1" applyBorder="1" applyAlignment="1">
      <alignment horizontal="left"/>
    </xf>
    <xf numFmtId="2" fontId="27" fillId="4" borderId="0" xfId="8" applyNumberFormat="1" applyFill="1" applyAlignment="1">
      <alignment horizontal="left"/>
    </xf>
    <xf numFmtId="0" fontId="27" fillId="5" borderId="10" xfId="8" applyFill="1" applyBorder="1" applyAlignment="1">
      <alignment horizontal="left"/>
    </xf>
    <xf numFmtId="0" fontId="27" fillId="5" borderId="4" xfId="8" applyNumberFormat="1" applyFill="1" applyBorder="1" applyAlignment="1">
      <alignment horizontal="left"/>
    </xf>
    <xf numFmtId="0" fontId="27" fillId="0" borderId="14" xfId="8" applyBorder="1" applyAlignment="1">
      <alignment horizontal="center"/>
    </xf>
    <xf numFmtId="0" fontId="27" fillId="0" borderId="5" xfId="8" applyBorder="1" applyAlignment="1">
      <alignment horizontal="center"/>
    </xf>
    <xf numFmtId="164" fontId="27" fillId="0" borderId="0" xfId="0" applyNumberFormat="1" applyFont="1" applyBorder="1"/>
    <xf numFmtId="0" fontId="0" fillId="9" borderId="0" xfId="0" applyFill="1"/>
    <xf numFmtId="164" fontId="28" fillId="0" borderId="0" xfId="0" applyNumberFormat="1" applyFont="1"/>
    <xf numFmtId="2" fontId="28" fillId="0" borderId="0" xfId="7" applyNumberFormat="1" applyFont="1" applyAlignment="1">
      <alignment horizontal="center"/>
    </xf>
    <xf numFmtId="0" fontId="6" fillId="6" borderId="0" xfId="108" applyFill="1"/>
    <xf numFmtId="167" fontId="6" fillId="6" borderId="0" xfId="108" applyNumberFormat="1" applyFill="1"/>
    <xf numFmtId="0" fontId="6" fillId="0" borderId="0" xfId="108"/>
    <xf numFmtId="0" fontId="54" fillId="6" borderId="0" xfId="108" applyFont="1" applyFill="1" applyAlignment="1">
      <alignment horizontal="center"/>
    </xf>
    <xf numFmtId="0" fontId="36" fillId="6" borderId="0" xfId="109" applyFont="1" applyFill="1" applyAlignment="1">
      <alignment vertical="center" wrapText="1"/>
    </xf>
    <xf numFmtId="2" fontId="6" fillId="6" borderId="12" xfId="108" applyNumberFormat="1" applyFill="1" applyBorder="1" applyAlignment="1">
      <alignment horizontal="center"/>
    </xf>
    <xf numFmtId="2" fontId="6" fillId="0" borderId="0" xfId="108" applyNumberFormat="1"/>
    <xf numFmtId="0" fontId="6" fillId="6" borderId="12" xfId="108" applyFill="1" applyBorder="1"/>
    <xf numFmtId="2" fontId="0" fillId="0" borderId="0" xfId="0" applyNumberFormat="1" applyAlignment="1">
      <alignment horizontal="center"/>
    </xf>
    <xf numFmtId="2" fontId="6" fillId="6" borderId="0" xfId="108" applyNumberFormat="1" applyFill="1"/>
    <xf numFmtId="0" fontId="6" fillId="0" borderId="4" xfId="110" applyBorder="1"/>
    <xf numFmtId="0" fontId="6" fillId="0" borderId="5" xfId="110" applyBorder="1"/>
    <xf numFmtId="0" fontId="39" fillId="6" borderId="4" xfId="110" applyFont="1" applyFill="1" applyBorder="1"/>
    <xf numFmtId="0" fontId="27" fillId="10" borderId="0" xfId="0" applyFont="1" applyFill="1"/>
    <xf numFmtId="0" fontId="0" fillId="10" borderId="0" xfId="0" applyFill="1"/>
    <xf numFmtId="2" fontId="5" fillId="6" borderId="12" xfId="108" applyNumberFormat="1" applyFont="1" applyFill="1" applyBorder="1" applyAlignment="1">
      <alignment horizontal="center"/>
    </xf>
    <xf numFmtId="0" fontId="27" fillId="10" borderId="4" xfId="8" quotePrefix="1" applyNumberFormat="1" applyFill="1" applyBorder="1" applyAlignment="1">
      <alignment horizontal="left"/>
    </xf>
    <xf numFmtId="2" fontId="27" fillId="10" borderId="6" xfId="8" applyNumberFormat="1" applyFill="1" applyBorder="1" applyAlignment="1">
      <alignment horizontal="center"/>
    </xf>
    <xf numFmtId="164" fontId="48" fillId="0" borderId="1" xfId="31" applyNumberFormat="1" applyFont="1" applyBorder="1" applyAlignment="1">
      <alignment horizontal="center"/>
    </xf>
    <xf numFmtId="0" fontId="27" fillId="0" borderId="2" xfId="7" quotePrefix="1" applyFont="1" applyBorder="1" applyAlignment="1">
      <alignment horizontal="left" vertical="center" wrapText="1"/>
    </xf>
    <xf numFmtId="0" fontId="6" fillId="6" borderId="0" xfId="108" applyFill="1" applyBorder="1"/>
    <xf numFmtId="2" fontId="6" fillId="6" borderId="0" xfId="108" applyNumberFormat="1" applyFill="1" applyBorder="1" applyAlignment="1">
      <alignment horizontal="center"/>
    </xf>
    <xf numFmtId="2" fontId="6" fillId="0" borderId="0" xfId="108" applyNumberFormat="1" applyBorder="1" applyAlignment="1">
      <alignment horizontal="center"/>
    </xf>
    <xf numFmtId="0" fontId="6" fillId="6" borderId="2" xfId="108" applyFill="1" applyBorder="1"/>
    <xf numFmtId="0" fontId="6" fillId="6" borderId="2" xfId="108" quotePrefix="1" applyFill="1" applyBorder="1"/>
    <xf numFmtId="0" fontId="27" fillId="0" borderId="2" xfId="7" quotePrefix="1" applyFont="1" applyBorder="1" applyAlignment="1">
      <alignment horizontal="left" vertical="center"/>
    </xf>
    <xf numFmtId="2" fontId="6" fillId="6" borderId="0" xfId="108" applyNumberFormat="1" applyFill="1" applyAlignment="1">
      <alignment horizontal="center"/>
    </xf>
    <xf numFmtId="168" fontId="29" fillId="11" borderId="2" xfId="8" applyNumberFormat="1" applyFont="1" applyFill="1" applyBorder="1"/>
    <xf numFmtId="167" fontId="29" fillId="11" borderId="0" xfId="8" applyNumberFormat="1" applyFont="1" applyFill="1"/>
    <xf numFmtId="0" fontId="29" fillId="11" borderId="0" xfId="8" applyFont="1" applyFill="1"/>
    <xf numFmtId="0" fontId="4" fillId="6" borderId="2" xfId="108" applyFont="1" applyFill="1" applyBorder="1"/>
    <xf numFmtId="0" fontId="4" fillId="6" borderId="2" xfId="108" quotePrefix="1" applyFont="1" applyFill="1" applyBorder="1"/>
    <xf numFmtId="0" fontId="4" fillId="6" borderId="15" xfId="108" applyFont="1" applyFill="1" applyBorder="1"/>
    <xf numFmtId="2" fontId="6" fillId="12" borderId="0" xfId="108" applyNumberFormat="1" applyFill="1" applyBorder="1" applyAlignment="1">
      <alignment horizontal="center"/>
    </xf>
    <xf numFmtId="2" fontId="6" fillId="12" borderId="0" xfId="108" applyNumberFormat="1" applyFill="1" applyAlignment="1">
      <alignment horizontal="center"/>
    </xf>
    <xf numFmtId="0" fontId="3" fillId="0" borderId="0" xfId="111"/>
    <xf numFmtId="0" fontId="54" fillId="0" borderId="0" xfId="111" applyFont="1"/>
    <xf numFmtId="0" fontId="3" fillId="0" borderId="0" xfId="111" quotePrefix="1"/>
    <xf numFmtId="0" fontId="3" fillId="0" borderId="0" xfId="111" applyAlignment="1">
      <alignment horizontal="center" vertical="center"/>
    </xf>
    <xf numFmtId="0" fontId="54" fillId="0" borderId="0" xfId="111" applyFont="1" applyAlignment="1">
      <alignment horizontal="center" vertical="center"/>
    </xf>
    <xf numFmtId="9" fontId="54" fillId="0" borderId="0" xfId="112" applyFont="1" applyAlignment="1">
      <alignment horizontal="center" vertical="center"/>
    </xf>
    <xf numFmtId="2" fontId="3" fillId="0" borderId="0" xfId="111" applyNumberFormat="1" applyAlignment="1">
      <alignment horizontal="center" vertical="center"/>
    </xf>
    <xf numFmtId="9" fontId="0" fillId="0" borderId="0" xfId="112" applyFont="1" applyAlignment="1">
      <alignment horizontal="center" vertical="center"/>
    </xf>
    <xf numFmtId="0" fontId="3" fillId="6" borderId="0" xfId="111" applyFill="1"/>
    <xf numFmtId="1" fontId="3" fillId="0" borderId="0" xfId="111" applyNumberFormat="1" applyAlignment="1">
      <alignment horizontal="center" vertical="center"/>
    </xf>
    <xf numFmtId="0" fontId="37" fillId="6" borderId="0" xfId="113" applyFont="1" applyFill="1" applyAlignment="1">
      <alignment vertical="center" wrapText="1"/>
    </xf>
    <xf numFmtId="0" fontId="27" fillId="0" borderId="3" xfId="7" applyBorder="1"/>
    <xf numFmtId="0" fontId="27" fillId="0" borderId="2" xfId="7" applyBorder="1"/>
    <xf numFmtId="0" fontId="36" fillId="6" borderId="0" xfId="113" applyFont="1" applyFill="1" applyAlignment="1">
      <alignment vertical="center" wrapText="1"/>
    </xf>
    <xf numFmtId="0" fontId="1" fillId="0" borderId="0" xfId="111" applyFont="1"/>
    <xf numFmtId="0" fontId="37" fillId="6" borderId="0" xfId="15" applyFont="1" applyFill="1" applyAlignment="1">
      <alignment horizontal="left" vertical="center" wrapText="1"/>
    </xf>
    <xf numFmtId="0" fontId="37" fillId="6" borderId="0" xfId="109" applyFont="1" applyFill="1" applyAlignment="1">
      <alignment horizontal="left" vertical="center" wrapText="1"/>
    </xf>
    <xf numFmtId="0" fontId="37" fillId="6" borderId="0" xfId="113" applyFont="1" applyFill="1" applyAlignment="1">
      <alignment horizontal="left" vertical="center" wrapText="1"/>
    </xf>
    <xf numFmtId="0" fontId="37" fillId="6" borderId="4" xfId="110" applyFont="1" applyFill="1" applyBorder="1" applyAlignment="1">
      <alignment horizontal="left" vertical="center" wrapText="1"/>
    </xf>
  </cellXfs>
  <cellStyles count="114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13 2 2 2" xfId="108" xr:uid="{5EE4A0FB-269A-4392-96C4-35B7F649F5CE}"/>
    <cellStyle name="Normal 14" xfId="111" xr:uid="{80033006-24AC-4C01-8DAB-8F12C54FA0D0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13 2 2" xfId="109" xr:uid="{00C1538D-EF97-4418-944F-8E40A93DF327}"/>
    <cellStyle name="Normal 5 4 14" xfId="107" xr:uid="{E534C013-86F2-4B52-B1CD-83578C56254D}"/>
    <cellStyle name="Normal 5 4 15" xfId="113" xr:uid="{4AC61989-A7E1-4929-BF53-F0E7DD9C16DC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2 3 2" xfId="110" xr:uid="{48A52D49-861B-4288-BC1C-4EC77274AEA6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  <cellStyle name="Percent 5" xfId="112" xr:uid="{F3D3E5AC-E055-4691-AF88-4EDFB4F9E8B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3299"/>
      <rgbColor rgb="00FFB400"/>
      <rgbColor rgb="00FF4B00"/>
      <rgbColor rgb="0065B800"/>
      <rgbColor rgb="0000B1EA"/>
      <rgbColor rgb="00007816"/>
      <rgbColor rgb="008139C6"/>
      <rgbColor rgb="005C5C5C"/>
      <rgbColor rgb="008099CC"/>
      <rgbColor rgb="00FFDA80"/>
      <rgbColor rgb="00FFA580"/>
      <rgbColor rgb="00B2DC80"/>
      <rgbColor rgb="0080D8F5"/>
      <rgbColor rgb="0080BC8B"/>
      <rgbColor rgb="00C09CE3"/>
      <rgbColor rgb="00B3B3B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400"/>
      <color rgb="FFFF4B00"/>
      <color rgb="FFB3B3B3"/>
      <color rgb="FFA1A1A1"/>
      <color rgb="FFFFFFFF"/>
      <color rgb="FF65B800"/>
      <color rgb="FF003894"/>
      <color rgb="FFD9D9D9"/>
      <color rgb="FF505050"/>
      <color rgb="FF98A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9065776930409915E-2"/>
          <c:y val="0.16545033099905551"/>
          <c:w val="0.97616777883698758"/>
          <c:h val="0.829022849697504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A'!$A$15</c:f>
              <c:strCache>
                <c:ptCount val="1"/>
                <c:pt idx="0">
                  <c:v>Baseline impact (left-hand scale)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('Chart A'!$B$1:$E$3,'Chart A'!$R$1:$U$3,'Chart A'!$AI$1:$AL$3)</c:f>
              <c:multiLvlStrCache>
                <c:ptCount val="12"/>
                <c:lvl>
                  <c:pt idx="0">
                    <c:v>2025</c:v>
                  </c:pt>
                  <c:pt idx="1">
                    <c:v>2026</c:v>
                  </c:pt>
                  <c:pt idx="2">
                    <c:v>2027</c:v>
                  </c:pt>
                  <c:pt idx="3">
                    <c:v>2029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2029</c:v>
                  </c:pt>
                  <c:pt idx="8">
                    <c:v>2025</c:v>
                  </c:pt>
                  <c:pt idx="9">
                    <c:v>2026</c:v>
                  </c:pt>
                  <c:pt idx="10">
                    <c:v>2027</c:v>
                  </c:pt>
                  <c:pt idx="11">
                    <c:v>2029</c:v>
                  </c:pt>
                </c:lvl>
                <c:lvl>
                  <c:pt idx="0">
                    <c:v>Tariffs - inflation</c:v>
                  </c:pt>
                  <c:pt idx="4">
                    <c:v>Defence - inflation</c:v>
                  </c:pt>
                  <c:pt idx="8">
                    <c:v>Combined - inflation</c:v>
                  </c:pt>
                </c:lvl>
              </c:multiLvlStrCache>
            </c:multiLvlStrRef>
          </c:cat>
          <c:val>
            <c:numRef>
              <c:f>('Chart A'!$B$15:$E$15,'Chart A'!$R$15:$U$15,'Chart A'!$AI$15:$AL$15)</c:f>
              <c:numCache>
                <c:formatCode>0.00</c:formatCode>
                <c:ptCount val="12"/>
                <c:pt idx="0">
                  <c:v>8.4285714285714297E-2</c:v>
                </c:pt>
                <c:pt idx="1">
                  <c:v>6.0000000000000019E-2</c:v>
                </c:pt>
                <c:pt idx="2">
                  <c:v>1.7241379310344843E-3</c:v>
                </c:pt>
                <c:pt idx="3">
                  <c:v>2.4074074074074074E-2</c:v>
                </c:pt>
                <c:pt idx="4">
                  <c:v>3.8571428571428576E-2</c:v>
                </c:pt>
                <c:pt idx="5">
                  <c:v>7.571428571428572E-2</c:v>
                </c:pt>
                <c:pt idx="6">
                  <c:v>9.8214285714285712E-2</c:v>
                </c:pt>
                <c:pt idx="7">
                  <c:v>5.1923076923076926E-2</c:v>
                </c:pt>
                <c:pt idx="8">
                  <c:v>0.12285714285714287</c:v>
                </c:pt>
                <c:pt idx="9">
                  <c:v>0.13571428571428573</c:v>
                </c:pt>
                <c:pt idx="10">
                  <c:v>9.9938423645320199E-2</c:v>
                </c:pt>
                <c:pt idx="11">
                  <c:v>7.5997150997151E-2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DDF-AB45-4EEB0EAD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419808"/>
        <c:axId val="1966425088"/>
      </c:barChart>
      <c:barChart>
        <c:barDir val="col"/>
        <c:grouping val="clustered"/>
        <c:varyColors val="0"/>
        <c:ser>
          <c:idx val="1"/>
          <c:order val="1"/>
          <c:tx>
            <c:strRef>
              <c:f>'Chart A'!$A$16</c:f>
              <c:strCache>
                <c:ptCount val="1"/>
                <c:pt idx="0">
                  <c:v>Risk balance (right-hand scale)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('Chart A'!$B$1:$E$3,'Chart A'!$R$1:$U$3,'Chart A'!$AI$1:$AL$3)</c:f>
              <c:multiLvlStrCache>
                <c:ptCount val="12"/>
                <c:lvl>
                  <c:pt idx="0">
                    <c:v>2025</c:v>
                  </c:pt>
                  <c:pt idx="1">
                    <c:v>2026</c:v>
                  </c:pt>
                  <c:pt idx="2">
                    <c:v>2027</c:v>
                  </c:pt>
                  <c:pt idx="3">
                    <c:v>2029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2029</c:v>
                  </c:pt>
                  <c:pt idx="8">
                    <c:v>2025</c:v>
                  </c:pt>
                  <c:pt idx="9">
                    <c:v>2026</c:v>
                  </c:pt>
                  <c:pt idx="10">
                    <c:v>2027</c:v>
                  </c:pt>
                  <c:pt idx="11">
                    <c:v>2029</c:v>
                  </c:pt>
                </c:lvl>
                <c:lvl>
                  <c:pt idx="0">
                    <c:v>Tariffs - inflation</c:v>
                  </c:pt>
                  <c:pt idx="4">
                    <c:v>Defence - inflation</c:v>
                  </c:pt>
                  <c:pt idx="8">
                    <c:v>Combined - inflation</c:v>
                  </c:pt>
                </c:lvl>
              </c:multiLvlStrCache>
            </c:multiLvlStrRef>
          </c:cat>
          <c:val>
            <c:numRef>
              <c:f>('Chart A'!$B$16:$E$16,'Chart A'!$R$16:$U$16,'Chart A'!$AI$16:$AL$16)</c:f>
              <c:numCache>
                <c:formatCode>0</c:formatCode>
                <c:ptCount val="12"/>
                <c:pt idx="0">
                  <c:v>55.882352941176471</c:v>
                </c:pt>
                <c:pt idx="1">
                  <c:v>45.454545454545453</c:v>
                </c:pt>
                <c:pt idx="2">
                  <c:v>21.428571428571427</c:v>
                </c:pt>
                <c:pt idx="3">
                  <c:v>11.538461538461538</c:v>
                </c:pt>
                <c:pt idx="4">
                  <c:v>39.393939393939391</c:v>
                </c:pt>
                <c:pt idx="5">
                  <c:v>75.757575757575751</c:v>
                </c:pt>
                <c:pt idx="6">
                  <c:v>77.777777777777786</c:v>
                </c:pt>
                <c:pt idx="7">
                  <c:v>52</c:v>
                </c:pt>
                <c:pt idx="8">
                  <c:v>47.638146167557935</c:v>
                </c:pt>
                <c:pt idx="9">
                  <c:v>60.606060606060609</c:v>
                </c:pt>
                <c:pt idx="10">
                  <c:v>49.603174603174608</c:v>
                </c:pt>
                <c:pt idx="11">
                  <c:v>31.769230769230774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DDF-AB45-4EEB0EAD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0"/>
        <c:axId val="2078073952"/>
        <c:axId val="2078074912"/>
      </c:barChart>
      <c:catAx>
        <c:axId val="19664198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425088"/>
        <c:crosses val="autoZero"/>
        <c:auto val="1"/>
        <c:lblAlgn val="ctr"/>
        <c:lblOffset val="100"/>
        <c:noMultiLvlLbl val="0"/>
      </c:catAx>
      <c:valAx>
        <c:axId val="1966425088"/>
        <c:scaling>
          <c:orientation val="minMax"/>
          <c:max val="0.16000000000000003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419808"/>
        <c:crosses val="autoZero"/>
        <c:crossBetween val="between"/>
        <c:majorUnit val="4.0000000000000008E-2"/>
      </c:valAx>
      <c:valAx>
        <c:axId val="2078074912"/>
        <c:scaling>
          <c:orientation val="minMax"/>
          <c:max val="80"/>
          <c:min val="0"/>
        </c:scaling>
        <c:delete val="0"/>
        <c:axPos val="r"/>
        <c:numFmt formatCode="0" sourceLinked="1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073952"/>
        <c:crosses val="max"/>
        <c:crossBetween val="between"/>
        <c:majorUnit val="20"/>
      </c:valAx>
      <c:catAx>
        <c:axId val="207807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8074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863509015503952"/>
          <c:w val="0.98602255673191086"/>
          <c:h val="0.87545850176425011"/>
        </c:manualLayout>
      </c:layout>
      <c:lineChart>
        <c:grouping val="standard"/>
        <c:varyColors val="0"/>
        <c:ser>
          <c:idx val="3"/>
          <c:order val="0"/>
          <c:tx>
            <c:strRef>
              <c:f>'Chart 6'!$J$4</c:f>
              <c:strCache>
                <c:ptCount val="1"/>
                <c:pt idx="0">
                  <c:v>Q1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17D-4B09-8491-7DFDCE5641E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BF12-44D9-A92A-40FFABFB02B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('Chart 6'!$K$3:$M$3,'Chart 6'!$O$3:$P$3)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6'!$K$4:$P$4</c15:sqref>
                  </c15:fullRef>
                </c:ext>
              </c:extLst>
              <c:f>('Chart 6'!$K$4:$M$4,'Chart 6'!$O$4:$P$4)</c:f>
              <c:numCache>
                <c:formatCode>0.0</c:formatCode>
                <c:ptCount val="5"/>
                <c:pt idx="0">
                  <c:v>1</c:v>
                </c:pt>
                <c:pt idx="1">
                  <c:v>1.3</c:v>
                </c:pt>
                <c:pt idx="2">
                  <c:v>1.3</c:v>
                </c:pt>
                <c:pt idx="3">
                  <c:v>#N/A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7D-4B09-8491-7DFDCE5641ED}"/>
            </c:ext>
          </c:extLst>
        </c:ser>
        <c:ser>
          <c:idx val="1"/>
          <c:order val="1"/>
          <c:tx>
            <c:strRef>
              <c:f>'Chart 6'!$J$5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517D-4B09-8491-7DFDCE5641E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2-BF12-44D9-A92A-40FFABFB02B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('Chart 6'!$K$3:$M$3,'Chart 6'!$O$3:$P$3)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6'!$K$5:$P$5</c15:sqref>
                  </c15:fullRef>
                </c:ext>
              </c:extLst>
              <c:f>('Chart 6'!$K$5:$M$5,'Chart 6'!$O$5:$P$5)</c:f>
              <c:numCache>
                <c:formatCode>0.0</c:formatCode>
                <c:ptCount val="5"/>
                <c:pt idx="0">
                  <c:v>0.9</c:v>
                </c:pt>
                <c:pt idx="1">
                  <c:v>1.2</c:v>
                </c:pt>
                <c:pt idx="2">
                  <c:v>1.4</c:v>
                </c:pt>
                <c:pt idx="3">
                  <c:v>#N/A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D-4B09-8491-7DFDCE56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20884679072810888"/>
          <c:w val="0.98600223964165734"/>
          <c:h val="0.78591378463899542"/>
        </c:manualLayout>
      </c:layout>
      <c:areaChart>
        <c:grouping val="standard"/>
        <c:varyColors val="0"/>
        <c:ser>
          <c:idx val="3"/>
          <c:order val="4"/>
          <c:tx>
            <c:strRef>
              <c:f>'Chart 7'!$A$11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rgbClr val="B3B3B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7'!$B$16:$F$16</c:f>
              <c:numCache>
                <c:formatCode>0.00</c:formatCode>
                <c:ptCount val="5"/>
                <c:pt idx="1">
                  <c:v>0.28000000000000003</c:v>
                </c:pt>
                <c:pt idx="2">
                  <c:v>0.27</c:v>
                </c:pt>
                <c:pt idx="3">
                  <c:v>0.41000000000000003</c:v>
                </c:pt>
                <c:pt idx="4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B-4C4B-A61D-4816A8332F94}"/>
            </c:ext>
          </c:extLst>
        </c:ser>
        <c:ser>
          <c:idx val="2"/>
          <c:order val="5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FFFFFF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7'!$B$15:$F$15</c:f>
              <c:numCache>
                <c:formatCode>0.00</c:formatCode>
                <c:ptCount val="5"/>
                <c:pt idx="1">
                  <c:v>4.0000000000000008E-2</c:v>
                </c:pt>
                <c:pt idx="2">
                  <c:v>7.0000000000000007E-2</c:v>
                </c:pt>
                <c:pt idx="3">
                  <c:v>0.09</c:v>
                </c:pt>
                <c:pt idx="4">
                  <c:v>0.15999999999999998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B-4C4B-A61D-4816A8332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0"/>
          <c:order val="0"/>
          <c:tx>
            <c:strRef>
              <c:f>'Chart 7'!$A$4</c:f>
              <c:strCache>
                <c:ptCount val="1"/>
                <c:pt idx="0">
                  <c:v>Q1 2025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2024</c:v>
                </c:pt>
                <c:pt idx="1">
                  <c:v>Q1 2025</c:v>
                </c:pt>
                <c:pt idx="2">
                  <c:v>Q2 2025</c:v>
                </c:pt>
                <c:pt idx="3">
                  <c:v>Q3 2025</c:v>
                </c:pt>
                <c:pt idx="4">
                  <c:v>Q4 2025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0.15</c:v>
                </c:pt>
                <c:pt idx="1">
                  <c:v>0.25</c:v>
                </c:pt>
                <c:pt idx="2">
                  <c:v>0.27</c:v>
                </c:pt>
                <c:pt idx="3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B-4C4B-A61D-4816A8332F94}"/>
            </c:ext>
          </c:extLst>
        </c:ser>
        <c:ser>
          <c:idx val="1"/>
          <c:order val="1"/>
          <c:tx>
            <c:strRef>
              <c:f>'Chart 7'!$A$6</c:f>
              <c:strCache>
                <c:ptCount val="1"/>
                <c:pt idx="0">
                  <c:v>March 2025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2024</c:v>
                </c:pt>
                <c:pt idx="1">
                  <c:v>Q1 2025</c:v>
                </c:pt>
                <c:pt idx="2">
                  <c:v>Q2 2025</c:v>
                </c:pt>
                <c:pt idx="3">
                  <c:v>Q3 2025</c:v>
                </c:pt>
                <c:pt idx="4">
                  <c:v>Q4 2025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0.05</c:v>
                </c:pt>
                <c:pt idx="1">
                  <c:v>0.21</c:v>
                </c:pt>
                <c:pt idx="2">
                  <c:v>0.23</c:v>
                </c:pt>
                <c:pt idx="3">
                  <c:v>0.25</c:v>
                </c:pt>
                <c:pt idx="4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8B-4C4B-A61D-4816A8332F94}"/>
            </c:ext>
          </c:extLst>
        </c:ser>
        <c:ser>
          <c:idx val="5"/>
          <c:order val="2"/>
          <c:tx>
            <c:strRef>
              <c:f>'Chart 7'!$A$13</c:f>
              <c:strCache>
                <c:ptCount val="1"/>
                <c:pt idx="0">
                  <c:v>Q4 2024 GDP outcome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diamond"/>
            <c:size val="5"/>
            <c:spPr>
              <a:solidFill>
                <a:srgbClr val="65B800"/>
              </a:solidFill>
              <a:ln w="25400">
                <a:solidFill>
                  <a:srgbClr val="65B800"/>
                </a:solidFill>
                <a:prstDash val="solid"/>
              </a:ln>
              <a:effectLst/>
            </c:spPr>
          </c:marker>
          <c:cat>
            <c:strRef>
              <c:f>'Chart 7'!$B$2:$F$2</c:f>
              <c:strCache>
                <c:ptCount val="5"/>
                <c:pt idx="0">
                  <c:v>Q4 2024</c:v>
                </c:pt>
                <c:pt idx="1">
                  <c:v>Q1 2025</c:v>
                </c:pt>
                <c:pt idx="2">
                  <c:v>Q2 2025</c:v>
                </c:pt>
                <c:pt idx="3">
                  <c:v>Q3 2025</c:v>
                </c:pt>
                <c:pt idx="4">
                  <c:v>Q4 2025</c:v>
                </c:pt>
              </c:strCache>
            </c:strRef>
          </c:cat>
          <c:val>
            <c:numRef>
              <c:f>'Chart 7'!$B$13:$F$13</c:f>
              <c:numCache>
                <c:formatCode>General</c:formatCode>
                <c:ptCount val="5"/>
                <c:pt idx="0" formatCode="0.00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8B-4C4B-A61D-4816A8332F94}"/>
            </c:ext>
          </c:extLst>
        </c:ser>
        <c:ser>
          <c:idx val="4"/>
          <c:order val="3"/>
          <c:tx>
            <c:strRef>
              <c:f>'Chart 7'!$A$3</c:f>
              <c:strCache>
                <c:ptCount val="1"/>
                <c:pt idx="0">
                  <c:v>Q2 2025 SPF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2024</c:v>
                </c:pt>
                <c:pt idx="1">
                  <c:v>Q1 2025</c:v>
                </c:pt>
                <c:pt idx="2">
                  <c:v>Q2 2025</c:v>
                </c:pt>
                <c:pt idx="3">
                  <c:v>Q3 2025</c:v>
                </c:pt>
                <c:pt idx="4">
                  <c:v>Q4 2025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1">
                  <c:v>0.16</c:v>
                </c:pt>
                <c:pt idx="2">
                  <c:v>0.17</c:v>
                </c:pt>
                <c:pt idx="3">
                  <c:v>0.25</c:v>
                </c:pt>
                <c:pt idx="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8B-4C4B-A61D-4816A8332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5"/>
        </c:scaling>
        <c:delete val="0"/>
        <c:axPos val="l"/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  <c:majorUnit val="0.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8'!$N$20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8'!$N$21:$N$32</c:f>
              <c:numCache>
                <c:formatCode>0.0</c:formatCode>
                <c:ptCount val="12"/>
                <c:pt idx="0">
                  <c:v>1.56167774153846</c:v>
                </c:pt>
                <c:pt idx="1">
                  <c:v>1.3055761823076899</c:v>
                </c:pt>
                <c:pt idx="2">
                  <c:v>2.5819038964102599</c:v>
                </c:pt>
                <c:pt idx="3">
                  <c:v>5.60201935128205</c:v>
                </c:pt>
                <c:pt idx="4">
                  <c:v>13.441811838461501</c:v>
                </c:pt>
                <c:pt idx="5">
                  <c:v>29.0950579402564</c:v>
                </c:pt>
                <c:pt idx="6">
                  <c:v>25.158604598974399</c:v>
                </c:pt>
                <c:pt idx="7">
                  <c:v>11.6053808164103</c:v>
                </c:pt>
                <c:pt idx="8">
                  <c:v>5.4731593356410304</c:v>
                </c:pt>
                <c:pt idx="9">
                  <c:v>2.1862620820512801</c:v>
                </c:pt>
                <c:pt idx="10">
                  <c:v>1.0350943548717999</c:v>
                </c:pt>
                <c:pt idx="11">
                  <c:v>0.95345186153846095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6-4872-B781-1A657C3725D8}"/>
            </c:ext>
          </c:extLst>
        </c:ser>
        <c:ser>
          <c:idx val="1"/>
          <c:order val="1"/>
          <c:tx>
            <c:strRef>
              <c:f>'Chart 8'!$M$20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8'!$M$21:$M$32</c:f>
              <c:numCache>
                <c:formatCode>0.0</c:formatCode>
                <c:ptCount val="12"/>
                <c:pt idx="0">
                  <c:v>1.01296856695652</c:v>
                </c:pt>
                <c:pt idx="1">
                  <c:v>1.2268119986956501</c:v>
                </c:pt>
                <c:pt idx="2">
                  <c:v>2.9525339908695698</c:v>
                </c:pt>
                <c:pt idx="3">
                  <c:v>7.0872844445652197</c:v>
                </c:pt>
                <c:pt idx="4">
                  <c:v>18.921478706087001</c:v>
                </c:pt>
                <c:pt idx="5">
                  <c:v>30.815165259565202</c:v>
                </c:pt>
                <c:pt idx="6">
                  <c:v>22.908182872608698</c:v>
                </c:pt>
                <c:pt idx="7">
                  <c:v>8.9807510841304392</c:v>
                </c:pt>
                <c:pt idx="8">
                  <c:v>3.6989722884782599</c:v>
                </c:pt>
                <c:pt idx="9">
                  <c:v>1.26630876043478</c:v>
                </c:pt>
                <c:pt idx="10">
                  <c:v>0.61870711</c:v>
                </c:pt>
                <c:pt idx="11">
                  <c:v>0.51083491760869604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6-4872-B781-1A657C3725D8}"/>
            </c:ext>
          </c:extLst>
        </c:ser>
        <c:ser>
          <c:idx val="2"/>
          <c:order val="2"/>
          <c:tx>
            <c:strRef>
              <c:f>'Chart 8'!$L$20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8'!$L$21:$L$32</c:f>
              <c:numCache>
                <c:formatCode>0.0</c:formatCode>
                <c:ptCount val="12"/>
                <c:pt idx="0">
                  <c:v>1.51644280977778</c:v>
                </c:pt>
                <c:pt idx="1">
                  <c:v>2.1101030326666699</c:v>
                </c:pt>
                <c:pt idx="2">
                  <c:v>3.87665777555556</c:v>
                </c:pt>
                <c:pt idx="3">
                  <c:v>7.3171049353333304</c:v>
                </c:pt>
                <c:pt idx="4">
                  <c:v>17.274333398</c:v>
                </c:pt>
                <c:pt idx="5">
                  <c:v>32.424983378</c:v>
                </c:pt>
                <c:pt idx="6">
                  <c:v>22.7508473242222</c:v>
                </c:pt>
                <c:pt idx="7">
                  <c:v>7.5939450835555604</c:v>
                </c:pt>
                <c:pt idx="8">
                  <c:v>2.7517079280000001</c:v>
                </c:pt>
                <c:pt idx="9">
                  <c:v>1.18402959044444</c:v>
                </c:pt>
                <c:pt idx="10">
                  <c:v>0.63215136266666705</c:v>
                </c:pt>
                <c:pt idx="11">
                  <c:v>0.56769338244444401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6-4872-B781-1A657C37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8'!$N$37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8'!$N$38:$N$49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2BB-B2D2-8BFE2BF3A07D}"/>
            </c:ext>
          </c:extLst>
        </c:ser>
        <c:ser>
          <c:idx val="0"/>
          <c:order val="1"/>
          <c:tx>
            <c:strRef>
              <c:f>'Chart 8'!$M$37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8'!$M$38:$M$49</c:f>
              <c:numCache>
                <c:formatCode>0.0</c:formatCode>
                <c:ptCount val="12"/>
                <c:pt idx="0">
                  <c:v>1.26076071685714</c:v>
                </c:pt>
                <c:pt idx="1">
                  <c:v>1.25631576771429</c:v>
                </c:pt>
                <c:pt idx="2">
                  <c:v>2.79860320571429</c:v>
                </c:pt>
                <c:pt idx="3">
                  <c:v>6.5942841862857096</c:v>
                </c:pt>
                <c:pt idx="4">
                  <c:v>15.2708974645714</c:v>
                </c:pt>
                <c:pt idx="5">
                  <c:v>31.554642483999999</c:v>
                </c:pt>
                <c:pt idx="6">
                  <c:v>24.884595102285701</c:v>
                </c:pt>
                <c:pt idx="7">
                  <c:v>9.3865371922857204</c:v>
                </c:pt>
                <c:pt idx="8">
                  <c:v>3.8306179557142901</c:v>
                </c:pt>
                <c:pt idx="9">
                  <c:v>1.46850844285714</c:v>
                </c:pt>
                <c:pt idx="10">
                  <c:v>0.76245296942857199</c:v>
                </c:pt>
                <c:pt idx="11">
                  <c:v>0.93178450999999995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5-42BB-B2D2-8BFE2BF3A07D}"/>
            </c:ext>
          </c:extLst>
        </c:ser>
        <c:ser>
          <c:idx val="1"/>
          <c:order val="2"/>
          <c:tx>
            <c:strRef>
              <c:f>'Chart 8'!$L$37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8'!$L$38:$L$49</c:f>
              <c:numCache>
                <c:formatCode>0.0</c:formatCode>
                <c:ptCount val="12"/>
                <c:pt idx="0">
                  <c:v>1.33599880885714</c:v>
                </c:pt>
                <c:pt idx="1">
                  <c:v>1.4706341202857101</c:v>
                </c:pt>
                <c:pt idx="2">
                  <c:v>2.6173247599999998</c:v>
                </c:pt>
                <c:pt idx="3">
                  <c:v>5.5366719165714304</c:v>
                </c:pt>
                <c:pt idx="4">
                  <c:v>14.086115703714301</c:v>
                </c:pt>
                <c:pt idx="5">
                  <c:v>27.9968652437143</c:v>
                </c:pt>
                <c:pt idx="6">
                  <c:v>26.9579691365714</c:v>
                </c:pt>
                <c:pt idx="7">
                  <c:v>11.515783199428601</c:v>
                </c:pt>
                <c:pt idx="8">
                  <c:v>4.5705187499999997</c:v>
                </c:pt>
                <c:pt idx="9">
                  <c:v>1.9624945225714301</c:v>
                </c:pt>
                <c:pt idx="10">
                  <c:v>0.94731057799999996</c:v>
                </c:pt>
                <c:pt idx="11">
                  <c:v>1.0023132608571399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5-42BB-B2D2-8BFE2BF3A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254689638640274E-2"/>
          <c:y val="0.20066881780921261"/>
          <c:w val="0.98593163795169969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8'!$N$4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8'!$N$5:$N$16</c:f>
              <c:numCache>
                <c:formatCode>0.0</c:formatCode>
                <c:ptCount val="12"/>
                <c:pt idx="0">
                  <c:v>1.40577942511111</c:v>
                </c:pt>
                <c:pt idx="1">
                  <c:v>1.30166832111111</c:v>
                </c:pt>
                <c:pt idx="2">
                  <c:v>3.0482208855555601</c:v>
                </c:pt>
                <c:pt idx="3">
                  <c:v>6.9019420773333398</c:v>
                </c:pt>
                <c:pt idx="4">
                  <c:v>19.3582193893333</c:v>
                </c:pt>
                <c:pt idx="5">
                  <c:v>33.7974435175556</c:v>
                </c:pt>
                <c:pt idx="6">
                  <c:v>21.389024790222201</c:v>
                </c:pt>
                <c:pt idx="7">
                  <c:v>7.5803765915555603</c:v>
                </c:pt>
                <c:pt idx="8">
                  <c:v>2.9202782035555601</c:v>
                </c:pt>
                <c:pt idx="9">
                  <c:v>1.09105014133333</c:v>
                </c:pt>
                <c:pt idx="10">
                  <c:v>0.62832702888888903</c:v>
                </c:pt>
                <c:pt idx="11">
                  <c:v>0.57766962866666705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2-4C40-A7CF-867E2DA5476D}"/>
            </c:ext>
          </c:extLst>
        </c:ser>
        <c:ser>
          <c:idx val="1"/>
          <c:order val="1"/>
          <c:tx>
            <c:strRef>
              <c:f>'Chart 8'!$M$4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8'!$M$5:$M$16</c:f>
              <c:numCache>
                <c:formatCode>0.0</c:formatCode>
                <c:ptCount val="12"/>
                <c:pt idx="0">
                  <c:v>0.82414309673469399</c:v>
                </c:pt>
                <c:pt idx="1">
                  <c:v>1.3381683851020401</c:v>
                </c:pt>
                <c:pt idx="2">
                  <c:v>3.5164954116326501</c:v>
                </c:pt>
                <c:pt idx="3">
                  <c:v>10.0764426759184</c:v>
                </c:pt>
                <c:pt idx="4">
                  <c:v>29.730851777346899</c:v>
                </c:pt>
                <c:pt idx="5">
                  <c:v>34.0369360922449</c:v>
                </c:pt>
                <c:pt idx="6">
                  <c:v>13.814841599387799</c:v>
                </c:pt>
                <c:pt idx="7">
                  <c:v>4.1686229777551</c:v>
                </c:pt>
                <c:pt idx="8">
                  <c:v>1.32981231673469</c:v>
                </c:pt>
                <c:pt idx="9">
                  <c:v>0.59148940244897996</c:v>
                </c:pt>
                <c:pt idx="10">
                  <c:v>0.40871563265306099</c:v>
                </c:pt>
                <c:pt idx="11">
                  <c:v>0.16348063224489801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2-4C40-A7CF-867E2DA5476D}"/>
            </c:ext>
          </c:extLst>
        </c:ser>
        <c:ser>
          <c:idx val="2"/>
          <c:order val="2"/>
          <c:tx>
            <c:strRef>
              <c:f>'Chart 8'!$L$4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8'!$L$5:$L$16</c:f>
              <c:numCache>
                <c:formatCode>0.0</c:formatCode>
                <c:ptCount val="12"/>
                <c:pt idx="0">
                  <c:v>1.33981541333333</c:v>
                </c:pt>
                <c:pt idx="1">
                  <c:v>2.1523827911111102</c:v>
                </c:pt>
                <c:pt idx="2">
                  <c:v>5.2469649622222203</c:v>
                </c:pt>
                <c:pt idx="3">
                  <c:v>12.521139438666699</c:v>
                </c:pt>
                <c:pt idx="4">
                  <c:v>33.499402647111097</c:v>
                </c:pt>
                <c:pt idx="5">
                  <c:v>29.572739110222201</c:v>
                </c:pt>
                <c:pt idx="6">
                  <c:v>9.4240243988888892</c:v>
                </c:pt>
                <c:pt idx="7">
                  <c:v>3.4950593837777801</c:v>
                </c:pt>
                <c:pt idx="8">
                  <c:v>1.29982896577778</c:v>
                </c:pt>
                <c:pt idx="9">
                  <c:v>0.71223013400000001</c:v>
                </c:pt>
                <c:pt idx="10">
                  <c:v>0.54368741533333298</c:v>
                </c:pt>
                <c:pt idx="11">
                  <c:v>0.19272533888888899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2-4C40-A7CF-867E2DA54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1824955251254E-2"/>
          <c:y val="0.17475414107148987"/>
          <c:w val="0.94868399008914484"/>
          <c:h val="0.71505449693209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1.76669397181818</c:v>
                </c:pt>
                <c:pt idx="1">
                  <c:v>1.2917581154545501</c:v>
                </c:pt>
                <c:pt idx="2">
                  <c:v>3.16954314454546</c:v>
                </c:pt>
                <c:pt idx="3">
                  <c:v>6.41819460242424</c:v>
                </c:pt>
                <c:pt idx="4">
                  <c:v>14.574295770000001</c:v>
                </c:pt>
                <c:pt idx="5">
                  <c:v>27.942637558181801</c:v>
                </c:pt>
                <c:pt idx="6">
                  <c:v>25.0706443787879</c:v>
                </c:pt>
                <c:pt idx="7">
                  <c:v>10.870948654242399</c:v>
                </c:pt>
                <c:pt idx="8">
                  <c:v>4.9523070118181796</c:v>
                </c:pt>
                <c:pt idx="9">
                  <c:v>1.83409877636364</c:v>
                </c:pt>
                <c:pt idx="10">
                  <c:v>0.96414297696969697</c:v>
                </c:pt>
                <c:pt idx="11">
                  <c:v>1.14473503969697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9-4F74-A054-527A691A3DBE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1.59717489705882</c:v>
                </c:pt>
                <c:pt idx="1">
                  <c:v>1.4093064749999999</c:v>
                </c:pt>
                <c:pt idx="2">
                  <c:v>2.9755455949999998</c:v>
                </c:pt>
                <c:pt idx="3">
                  <c:v>6.6519106785294104</c:v>
                </c:pt>
                <c:pt idx="4">
                  <c:v>16.227458043529399</c:v>
                </c:pt>
                <c:pt idx="5">
                  <c:v>30.248279748235301</c:v>
                </c:pt>
                <c:pt idx="6">
                  <c:v>23.675243452941199</c:v>
                </c:pt>
                <c:pt idx="7">
                  <c:v>9.7374365064705906</c:v>
                </c:pt>
                <c:pt idx="8">
                  <c:v>3.8509089823529399</c:v>
                </c:pt>
                <c:pt idx="9">
                  <c:v>1.6496282314705899</c:v>
                </c:pt>
                <c:pt idx="10">
                  <c:v>0.89953122264705898</c:v>
                </c:pt>
                <c:pt idx="11">
                  <c:v>1.07757616705882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9-4F74-A054-527A691A3DBE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1.82282372787879</c:v>
                </c:pt>
                <c:pt idx="1">
                  <c:v>1.60520776818182</c:v>
                </c:pt>
                <c:pt idx="2">
                  <c:v>2.9895911830303001</c:v>
                </c:pt>
                <c:pt idx="3">
                  <c:v>6.0141596033333302</c:v>
                </c:pt>
                <c:pt idx="4">
                  <c:v>13.6048525948485</c:v>
                </c:pt>
                <c:pt idx="5">
                  <c:v>27.393003727272699</c:v>
                </c:pt>
                <c:pt idx="6">
                  <c:v>25.4830011739394</c:v>
                </c:pt>
                <c:pt idx="7">
                  <c:v>11.610589373636399</c:v>
                </c:pt>
                <c:pt idx="8">
                  <c:v>5.0431181324242402</c:v>
                </c:pt>
                <c:pt idx="9">
                  <c:v>2.1836168063636401</c:v>
                </c:pt>
                <c:pt idx="10">
                  <c:v>1.09917898878788</c:v>
                </c:pt>
                <c:pt idx="11">
                  <c:v>1.15085692090909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69-4F74-A054-527A691A3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1441500960694"/>
          <c:w val="0.98608985950758099"/>
          <c:h val="0.87257495237918503"/>
        </c:manualLayout>
      </c:layout>
      <c:lineChart>
        <c:grouping val="standard"/>
        <c:varyColors val="0"/>
        <c:ser>
          <c:idx val="3"/>
          <c:order val="0"/>
          <c:tx>
            <c:strRef>
              <c:f>'Chart 10'!$J$4</c:f>
              <c:strCache>
                <c:ptCount val="1"/>
                <c:pt idx="0">
                  <c:v>Q1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A9D-421A-9423-96D8359A647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A9D-421A-9423-96D8359A647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10'!$K$3:$P$3</c15:sqref>
                  </c15:fullRef>
                </c:ext>
              </c:extLst>
              <c:f>('Chart 10'!$K$3:$M$3,'Chart 10'!$O$3:$P$3)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10'!$K$4:$P$4</c15:sqref>
                  </c15:fullRef>
                </c:ext>
              </c:extLst>
              <c:f>('Chart 10'!$K$4:$M$4,'Chart 10'!$O$4:$P$4)</c:f>
              <c:numCache>
                <c:formatCode>0.0</c:formatCode>
                <c:ptCount val="5"/>
                <c:pt idx="0">
                  <c:v>6.5</c:v>
                </c:pt>
                <c:pt idx="1">
                  <c:v>6.4</c:v>
                </c:pt>
                <c:pt idx="2">
                  <c:v>6.3</c:v>
                </c:pt>
                <c:pt idx="3">
                  <c:v>#N/A</c:v>
                </c:pt>
                <c:pt idx="4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9D-421A-9423-96D8359A6471}"/>
            </c:ext>
          </c:extLst>
        </c:ser>
        <c:ser>
          <c:idx val="1"/>
          <c:order val="1"/>
          <c:tx>
            <c:strRef>
              <c:f>'Chart 10'!$J$5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7A9D-421A-9423-96D8359A647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7A9D-421A-9423-96D8359A647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10'!$K$3:$P$3</c15:sqref>
                  </c15:fullRef>
                </c:ext>
              </c:extLst>
              <c:f>('Chart 10'!$K$3:$M$3,'Chart 10'!$O$3:$P$3)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10'!$K$5:$P$5</c15:sqref>
                  </c15:fullRef>
                </c:ext>
              </c:extLst>
              <c:f>('Chart 10'!$K$5:$M$5,'Chart 10'!$O$5:$P$5)</c:f>
              <c:numCache>
                <c:formatCode>0.0</c:formatCode>
                <c:ptCount val="5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#N/A</c:v>
                </c:pt>
                <c:pt idx="4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D-421A-9423-96D8359A6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.6"/>
          <c:min val="6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11'!$M$19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11'!$M$20:$M$33</c:f>
              <c:numCache>
                <c:formatCode>0.0</c:formatCode>
                <c:ptCount val="14"/>
                <c:pt idx="0">
                  <c:v>0.40938164833333301</c:v>
                </c:pt>
                <c:pt idx="1">
                  <c:v>0.51611084305555599</c:v>
                </c:pt>
                <c:pt idx="2">
                  <c:v>1.44634737222222</c:v>
                </c:pt>
                <c:pt idx="3">
                  <c:v>4.4964465938888898</c:v>
                </c:pt>
                <c:pt idx="4">
                  <c:v>12.6629688011111</c:v>
                </c:pt>
                <c:pt idx="5">
                  <c:v>35.233564874999999</c:v>
                </c:pt>
                <c:pt idx="6">
                  <c:v>27.2955732705556</c:v>
                </c:pt>
                <c:pt idx="7">
                  <c:v>10.6339104288889</c:v>
                </c:pt>
                <c:pt idx="8">
                  <c:v>4.1369772247222203</c:v>
                </c:pt>
                <c:pt idx="9">
                  <c:v>1.62878291055556</c:v>
                </c:pt>
                <c:pt idx="10">
                  <c:v>0.69113105833333299</c:v>
                </c:pt>
                <c:pt idx="11">
                  <c:v>0.40654769138888902</c:v>
                </c:pt>
                <c:pt idx="12">
                  <c:v>0.22073858027777801</c:v>
                </c:pt>
                <c:pt idx="13">
                  <c:v>0.22151870138888863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8-4A47-98E3-540AF2DE08C7}"/>
            </c:ext>
          </c:extLst>
        </c:ser>
        <c:ser>
          <c:idx val="1"/>
          <c:order val="1"/>
          <c:tx>
            <c:strRef>
              <c:f>'Chart 11'!$L$19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11'!$L$20:$L$33</c:f>
              <c:numCache>
                <c:formatCode>0.0</c:formatCode>
                <c:ptCount val="14"/>
                <c:pt idx="0">
                  <c:v>0.28919605853658498</c:v>
                </c:pt>
                <c:pt idx="1">
                  <c:v>0.484841160243903</c:v>
                </c:pt>
                <c:pt idx="2">
                  <c:v>1.05584757878049</c:v>
                </c:pt>
                <c:pt idx="3">
                  <c:v>3.57613168</c:v>
                </c:pt>
                <c:pt idx="4">
                  <c:v>11.6338610812195</c:v>
                </c:pt>
                <c:pt idx="5">
                  <c:v>33.561998919268298</c:v>
                </c:pt>
                <c:pt idx="6">
                  <c:v>30.584182875853699</c:v>
                </c:pt>
                <c:pt idx="7">
                  <c:v>11.578014148536599</c:v>
                </c:pt>
                <c:pt idx="8">
                  <c:v>4.0135285690243903</c:v>
                </c:pt>
                <c:pt idx="9">
                  <c:v>1.7181082309756099</c:v>
                </c:pt>
                <c:pt idx="10">
                  <c:v>0.605662763658537</c:v>
                </c:pt>
                <c:pt idx="11">
                  <c:v>0.36552188317073198</c:v>
                </c:pt>
                <c:pt idx="12">
                  <c:v>0.21224803292682901</c:v>
                </c:pt>
                <c:pt idx="13">
                  <c:v>0.32085701658536508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8-4A47-98E3-540AF2DE08C7}"/>
            </c:ext>
          </c:extLst>
        </c:ser>
        <c:ser>
          <c:idx val="2"/>
          <c:order val="2"/>
          <c:tx>
            <c:strRef>
              <c:f>'Chart 11'!$K$19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11'!$K$20:$K$33</c:f>
              <c:numCache>
                <c:formatCode>0.0</c:formatCode>
                <c:ptCount val="14"/>
                <c:pt idx="0">
                  <c:v>0.24545742717948699</c:v>
                </c:pt>
                <c:pt idx="1">
                  <c:v>0.46512118923076901</c:v>
                </c:pt>
                <c:pt idx="2">
                  <c:v>1.3063104664102601</c:v>
                </c:pt>
                <c:pt idx="3">
                  <c:v>4.4874446320512797</c:v>
                </c:pt>
                <c:pt idx="4">
                  <c:v>15.9232130417949</c:v>
                </c:pt>
                <c:pt idx="5">
                  <c:v>35.890167285384599</c:v>
                </c:pt>
                <c:pt idx="6">
                  <c:v>24.398559804871802</c:v>
                </c:pt>
                <c:pt idx="7">
                  <c:v>9.2162901253846101</c:v>
                </c:pt>
                <c:pt idx="8">
                  <c:v>4.7461678728205099</c:v>
                </c:pt>
                <c:pt idx="9">
                  <c:v>1.8237887694871799</c:v>
                </c:pt>
                <c:pt idx="10">
                  <c:v>0.75639401410256402</c:v>
                </c:pt>
                <c:pt idx="11">
                  <c:v>0.40561389025640998</c:v>
                </c:pt>
                <c:pt idx="12">
                  <c:v>0.230852216923077</c:v>
                </c:pt>
                <c:pt idx="13">
                  <c:v>0.1046192641025641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88-4A47-98E3-540AF2DE0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11'!$M$36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11'!$M$37:$M$50</c:f>
              <c:numCache>
                <c:formatCode>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3-487A-AB57-BE74B88E3533}"/>
            </c:ext>
          </c:extLst>
        </c:ser>
        <c:ser>
          <c:idx val="1"/>
          <c:order val="1"/>
          <c:tx>
            <c:strRef>
              <c:f>'Chart 11'!$L$36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11'!$L$37:$L$50</c:f>
              <c:numCache>
                <c:formatCode>0.0</c:formatCode>
                <c:ptCount val="14"/>
                <c:pt idx="0">
                  <c:v>0.64723806212121204</c:v>
                </c:pt>
                <c:pt idx="1">
                  <c:v>0.87472473393939398</c:v>
                </c:pt>
                <c:pt idx="2">
                  <c:v>1.9193202645454499</c:v>
                </c:pt>
                <c:pt idx="3">
                  <c:v>4.7507331112121198</c:v>
                </c:pt>
                <c:pt idx="4">
                  <c:v>15.6410613115152</c:v>
                </c:pt>
                <c:pt idx="5">
                  <c:v>34.726345109999997</c:v>
                </c:pt>
                <c:pt idx="6">
                  <c:v>22.711028849090901</c:v>
                </c:pt>
                <c:pt idx="7">
                  <c:v>11.015666278787901</c:v>
                </c:pt>
                <c:pt idx="8">
                  <c:v>3.9728829133333301</c:v>
                </c:pt>
                <c:pt idx="9">
                  <c:v>1.8336285821212099</c:v>
                </c:pt>
                <c:pt idx="10">
                  <c:v>0.94978123818181803</c:v>
                </c:pt>
                <c:pt idx="11">
                  <c:v>0.50549778333333295</c:v>
                </c:pt>
                <c:pt idx="12">
                  <c:v>0.255017706969697</c:v>
                </c:pt>
                <c:pt idx="13">
                  <c:v>0.19707405515151549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3-487A-AB57-BE74B88E3533}"/>
            </c:ext>
          </c:extLst>
        </c:ser>
        <c:ser>
          <c:idx val="2"/>
          <c:order val="2"/>
          <c:tx>
            <c:strRef>
              <c:f>'Chart 11'!$K$36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11'!$K$37:$K$50</c:f>
              <c:numCache>
                <c:formatCode>0.0</c:formatCode>
                <c:ptCount val="14"/>
                <c:pt idx="0">
                  <c:v>0.73885859499999995</c:v>
                </c:pt>
                <c:pt idx="1">
                  <c:v>1.1112551018750001</c:v>
                </c:pt>
                <c:pt idx="2">
                  <c:v>2.3744350634375002</c:v>
                </c:pt>
                <c:pt idx="3">
                  <c:v>7.7349614753124998</c:v>
                </c:pt>
                <c:pt idx="4">
                  <c:v>22.136508660937501</c:v>
                </c:pt>
                <c:pt idx="5">
                  <c:v>29.8147854465625</c:v>
                </c:pt>
                <c:pt idx="6">
                  <c:v>17.033876749687501</c:v>
                </c:pt>
                <c:pt idx="7">
                  <c:v>9.2671911531249993</c:v>
                </c:pt>
                <c:pt idx="8">
                  <c:v>4.7276880087500004</c:v>
                </c:pt>
                <c:pt idx="9">
                  <c:v>2.6131079343749999</c:v>
                </c:pt>
                <c:pt idx="10">
                  <c:v>1.283355853125</c:v>
                </c:pt>
                <c:pt idx="11">
                  <c:v>0.63033057531250003</c:v>
                </c:pt>
                <c:pt idx="12">
                  <c:v>0.31575946468749999</c:v>
                </c:pt>
                <c:pt idx="13">
                  <c:v>0.2178859178125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C3-487A-AB57-BE74B88E3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</c:valAx>
      <c:spPr>
        <a:noFill/>
        <a:ln>
          <a:solidFill>
            <a:srgbClr val="E5E5E5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209221217290533E-2"/>
          <c:y val="0.20066881780921261"/>
          <c:w val="0.98598847347838681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11'!$M$2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11'!$M$3:$M$16</c:f>
              <c:numCache>
                <c:formatCode>0.0</c:formatCode>
                <c:ptCount val="14"/>
                <c:pt idx="0">
                  <c:v>0.124229556428571</c:v>
                </c:pt>
                <c:pt idx="1">
                  <c:v>0.21008190952381001</c:v>
                </c:pt>
                <c:pt idx="2">
                  <c:v>0.60071823428571403</c:v>
                </c:pt>
                <c:pt idx="3">
                  <c:v>2.0438728635714298</c:v>
                </c:pt>
                <c:pt idx="4">
                  <c:v>8.2465377585714297</c:v>
                </c:pt>
                <c:pt idx="5">
                  <c:v>33.683628095000003</c:v>
                </c:pt>
                <c:pt idx="6">
                  <c:v>36.535300114285697</c:v>
                </c:pt>
                <c:pt idx="7">
                  <c:v>12.1494254721429</c:v>
                </c:pt>
                <c:pt idx="8">
                  <c:v>4.10146908380952</c:v>
                </c:pt>
                <c:pt idx="9">
                  <c:v>1.32433453547619</c:v>
                </c:pt>
                <c:pt idx="10">
                  <c:v>0.46492461523809497</c:v>
                </c:pt>
                <c:pt idx="11">
                  <c:v>0.25816451761904802</c:v>
                </c:pt>
                <c:pt idx="12">
                  <c:v>0.17006333809523799</c:v>
                </c:pt>
                <c:pt idx="13">
                  <c:v>8.7249903809523896E-2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1-429F-98D1-973A4ED82588}"/>
            </c:ext>
          </c:extLst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11'!$L$3:$L$16</c:f>
              <c:numCache>
                <c:formatCode>0.0</c:formatCode>
                <c:ptCount val="14"/>
                <c:pt idx="0">
                  <c:v>0.147569924883721</c:v>
                </c:pt>
                <c:pt idx="1">
                  <c:v>0.27084372465116302</c:v>
                </c:pt>
                <c:pt idx="2">
                  <c:v>0.60660967511627895</c:v>
                </c:pt>
                <c:pt idx="3">
                  <c:v>1.7774823386046501</c:v>
                </c:pt>
                <c:pt idx="4">
                  <c:v>8.3621870769767401</c:v>
                </c:pt>
                <c:pt idx="5">
                  <c:v>32.7090515018605</c:v>
                </c:pt>
                <c:pt idx="6">
                  <c:v>39.408576524651203</c:v>
                </c:pt>
                <c:pt idx="7">
                  <c:v>11.438388132790701</c:v>
                </c:pt>
                <c:pt idx="8">
                  <c:v>3.3203176130232599</c:v>
                </c:pt>
                <c:pt idx="9">
                  <c:v>0.93721501790697703</c:v>
                </c:pt>
                <c:pt idx="10">
                  <c:v>0.42464658255813997</c:v>
                </c:pt>
                <c:pt idx="11">
                  <c:v>0.26915734744185998</c:v>
                </c:pt>
                <c:pt idx="12">
                  <c:v>0.18632621953488401</c:v>
                </c:pt>
                <c:pt idx="13">
                  <c:v>0.14162831976744189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1-429F-98D1-973A4ED82588}"/>
            </c:ext>
          </c:extLst>
        </c:ser>
        <c:ser>
          <c:idx val="2"/>
          <c:order val="2"/>
          <c:tx>
            <c:strRef>
              <c:f>'Chart 11'!$K$2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11'!$K$3:$K$16</c:f>
              <c:numCache>
                <c:formatCode>0.0</c:formatCode>
                <c:ptCount val="14"/>
                <c:pt idx="0">
                  <c:v>0.17376810274999999</c:v>
                </c:pt>
                <c:pt idx="1">
                  <c:v>0.30207629474999997</c:v>
                </c:pt>
                <c:pt idx="2">
                  <c:v>0.76509448250000001</c:v>
                </c:pt>
                <c:pt idx="3">
                  <c:v>2.4283252647500002</c:v>
                </c:pt>
                <c:pt idx="4">
                  <c:v>14.109620913500001</c:v>
                </c:pt>
                <c:pt idx="5">
                  <c:v>42.176649136750001</c:v>
                </c:pt>
                <c:pt idx="6">
                  <c:v>27.203104518749999</c:v>
                </c:pt>
                <c:pt idx="7">
                  <c:v>8.0908054610000004</c:v>
                </c:pt>
                <c:pt idx="8">
                  <c:v>2.83134055275</c:v>
                </c:pt>
                <c:pt idx="9">
                  <c:v>0.83097032024999995</c:v>
                </c:pt>
                <c:pt idx="10">
                  <c:v>0.50415808875000001</c:v>
                </c:pt>
                <c:pt idx="11">
                  <c:v>0.29158960099999998</c:v>
                </c:pt>
                <c:pt idx="12">
                  <c:v>0.18962179525</c:v>
                </c:pt>
                <c:pt idx="13">
                  <c:v>0.10287546875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B1-429F-98D1-973A4ED82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9065776930409915E-2"/>
          <c:y val="0.16545033099905551"/>
          <c:w val="0.97616777883698758"/>
          <c:h val="0.829022849697504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A'!$A$15</c:f>
              <c:strCache>
                <c:ptCount val="1"/>
                <c:pt idx="0">
                  <c:v>Baseline impact (left-hand scale)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('Chart A'!$J$1:$M$3,'Chart A'!$Z$1:$AC$3,'Chart A'!$AQ$1:$AT$3)</c:f>
              <c:multiLvlStrCache>
                <c:ptCount val="12"/>
                <c:lvl>
                  <c:pt idx="0">
                    <c:v>2025</c:v>
                  </c:pt>
                  <c:pt idx="1">
                    <c:v>2026</c:v>
                  </c:pt>
                  <c:pt idx="2">
                    <c:v>2027</c:v>
                  </c:pt>
                  <c:pt idx="3">
                    <c:v>2029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2029</c:v>
                  </c:pt>
                  <c:pt idx="8">
                    <c:v>2025</c:v>
                  </c:pt>
                  <c:pt idx="9">
                    <c:v>2026</c:v>
                  </c:pt>
                  <c:pt idx="10">
                    <c:v>2027</c:v>
                  </c:pt>
                  <c:pt idx="11">
                    <c:v>2029</c:v>
                  </c:pt>
                </c:lvl>
                <c:lvl>
                  <c:pt idx="0">
                    <c:v>Tariffs - GDP</c:v>
                  </c:pt>
                  <c:pt idx="4">
                    <c:v>Defence - GDP</c:v>
                  </c:pt>
                  <c:pt idx="8">
                    <c:v>Combined - GDP</c:v>
                  </c:pt>
                </c:lvl>
              </c:multiLvlStrCache>
            </c:multiLvlStrRef>
          </c:cat>
          <c:val>
            <c:numRef>
              <c:f>('Chart A'!$J$15:$M$15,'Chart A'!$Z$15:$AC$15,'Chart A'!$AQ$15:$AT$15)</c:f>
              <c:numCache>
                <c:formatCode>0.00</c:formatCode>
                <c:ptCount val="12"/>
                <c:pt idx="0">
                  <c:v>-0.1875</c:v>
                </c:pt>
                <c:pt idx="1">
                  <c:v>-0.18888888888888891</c:v>
                </c:pt>
                <c:pt idx="2">
                  <c:v>-7.166666666666667E-2</c:v>
                </c:pt>
                <c:pt idx="3">
                  <c:v>-2.4074074074074074E-2</c:v>
                </c:pt>
                <c:pt idx="4">
                  <c:v>6.2857142857142861E-2</c:v>
                </c:pt>
                <c:pt idx="5">
                  <c:v>0.15454545454545454</c:v>
                </c:pt>
                <c:pt idx="6">
                  <c:v>0.14800000000000002</c:v>
                </c:pt>
                <c:pt idx="7">
                  <c:v>0.10208333333333335</c:v>
                </c:pt>
                <c:pt idx="8">
                  <c:v>-0.12464285714285714</c:v>
                </c:pt>
                <c:pt idx="9">
                  <c:v>-3.434343434343437E-2</c:v>
                </c:pt>
                <c:pt idx="10">
                  <c:v>7.633333333333335E-2</c:v>
                </c:pt>
                <c:pt idx="11">
                  <c:v>7.8009259259259278E-2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6-4396-8313-FB7050CF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78089312"/>
        <c:axId val="2078080672"/>
      </c:barChart>
      <c:barChart>
        <c:barDir val="col"/>
        <c:grouping val="clustered"/>
        <c:varyColors val="0"/>
        <c:ser>
          <c:idx val="1"/>
          <c:order val="1"/>
          <c:tx>
            <c:strRef>
              <c:f>'Chart A'!$A$16</c:f>
              <c:strCache>
                <c:ptCount val="1"/>
                <c:pt idx="0">
                  <c:v>Risk balance (right-hand scale)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('Chart A'!$J$1:$M$3,'Chart A'!$Z$1:$AC$3,'Chart A'!$AQ$1:$AT$3)</c:f>
              <c:multiLvlStrCache>
                <c:ptCount val="12"/>
                <c:lvl>
                  <c:pt idx="0">
                    <c:v>2025</c:v>
                  </c:pt>
                  <c:pt idx="1">
                    <c:v>2026</c:v>
                  </c:pt>
                  <c:pt idx="2">
                    <c:v>2027</c:v>
                  </c:pt>
                  <c:pt idx="3">
                    <c:v>2029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  <c:pt idx="7">
                    <c:v>2029</c:v>
                  </c:pt>
                  <c:pt idx="8">
                    <c:v>2025</c:v>
                  </c:pt>
                  <c:pt idx="9">
                    <c:v>2026</c:v>
                  </c:pt>
                  <c:pt idx="10">
                    <c:v>2027</c:v>
                  </c:pt>
                  <c:pt idx="11">
                    <c:v>2029</c:v>
                  </c:pt>
                </c:lvl>
                <c:lvl>
                  <c:pt idx="0">
                    <c:v>Tariffs - GDP</c:v>
                  </c:pt>
                  <c:pt idx="4">
                    <c:v>Defence - GDP</c:v>
                  </c:pt>
                  <c:pt idx="8">
                    <c:v>Combined - GDP</c:v>
                  </c:pt>
                </c:lvl>
              </c:multiLvlStrCache>
            </c:multiLvlStrRef>
          </c:cat>
          <c:val>
            <c:numRef>
              <c:f>('Chart A'!$J$16:$M$16,'Chart A'!$Z$16:$AC$16,'Chart A'!$AQ$16:$AT$16)</c:f>
              <c:numCache>
                <c:formatCode>0</c:formatCode>
                <c:ptCount val="12"/>
                <c:pt idx="0">
                  <c:v>-94.117647058823522</c:v>
                </c:pt>
                <c:pt idx="1">
                  <c:v>-90.909090909090907</c:v>
                </c:pt>
                <c:pt idx="2">
                  <c:v>-53.571428571428569</c:v>
                </c:pt>
                <c:pt idx="3">
                  <c:v>-36</c:v>
                </c:pt>
                <c:pt idx="4">
                  <c:v>53.125</c:v>
                </c:pt>
                <c:pt idx="5">
                  <c:v>84.375</c:v>
                </c:pt>
                <c:pt idx="6">
                  <c:v>84.615384615384613</c:v>
                </c:pt>
                <c:pt idx="7">
                  <c:v>73.91304347826086</c:v>
                </c:pt>
                <c:pt idx="8">
                  <c:v>-20.496323529411764</c:v>
                </c:pt>
                <c:pt idx="9">
                  <c:v>-3.2670454545454533</c:v>
                </c:pt>
                <c:pt idx="10">
                  <c:v>15.521978021978022</c:v>
                </c:pt>
                <c:pt idx="11">
                  <c:v>18.956521739130434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6-4396-8313-FB7050CF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174909904"/>
        <c:axId val="174912304"/>
      </c:barChart>
      <c:catAx>
        <c:axId val="207808931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080672"/>
        <c:crosses val="autoZero"/>
        <c:auto val="1"/>
        <c:lblAlgn val="ctr"/>
        <c:lblOffset val="100"/>
        <c:noMultiLvlLbl val="0"/>
      </c:catAx>
      <c:valAx>
        <c:axId val="2078080672"/>
        <c:scaling>
          <c:orientation val="minMax"/>
          <c:min val="-0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089312"/>
        <c:crosses val="autoZero"/>
        <c:crossBetween val="between"/>
        <c:majorUnit val="0.1"/>
      </c:valAx>
      <c:valAx>
        <c:axId val="174912304"/>
        <c:scaling>
          <c:orientation val="minMax"/>
          <c:max val="100"/>
          <c:min val="-100"/>
        </c:scaling>
        <c:delete val="0"/>
        <c:axPos val="r"/>
        <c:numFmt formatCode="0" sourceLinked="1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909904"/>
        <c:crosses val="max"/>
        <c:crossBetween val="between"/>
        <c:majorUnit val="50"/>
      </c:valAx>
      <c:catAx>
        <c:axId val="174909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91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7475414107148987"/>
          <c:w val="0.92142627258378829"/>
          <c:h val="0.71505449693209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0.80395354531249996</c:v>
                </c:pt>
                <c:pt idx="1">
                  <c:v>0.79508700750000005</c:v>
                </c:pt>
                <c:pt idx="2">
                  <c:v>2.5191648706250001</c:v>
                </c:pt>
                <c:pt idx="3">
                  <c:v>6.7251719274999999</c:v>
                </c:pt>
                <c:pt idx="4">
                  <c:v>17.827845872499999</c:v>
                </c:pt>
                <c:pt idx="5">
                  <c:v>25.145747359062501</c:v>
                </c:pt>
                <c:pt idx="6">
                  <c:v>20.7576980875</c:v>
                </c:pt>
                <c:pt idx="7">
                  <c:v>12.954363450312499</c:v>
                </c:pt>
                <c:pt idx="8">
                  <c:v>5.6624768696874996</c:v>
                </c:pt>
                <c:pt idx="9">
                  <c:v>2.7971172296875002</c:v>
                </c:pt>
                <c:pt idx="10">
                  <c:v>1.6581271546875</c:v>
                </c:pt>
                <c:pt idx="11">
                  <c:v>0.9210973240625</c:v>
                </c:pt>
                <c:pt idx="12">
                  <c:v>0.59732787624999995</c:v>
                </c:pt>
                <c:pt idx="13">
                  <c:v>0.83482142406250004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1-4FC9-9F57-EBE3F0B110E8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0.40237833687500002</c:v>
                </c:pt>
                <c:pt idx="1">
                  <c:v>0.82307727562499999</c:v>
                </c:pt>
                <c:pt idx="2">
                  <c:v>2.6395979053124998</c:v>
                </c:pt>
                <c:pt idx="3">
                  <c:v>6.2692770756250003</c:v>
                </c:pt>
                <c:pt idx="4">
                  <c:v>18.1937745225</c:v>
                </c:pt>
                <c:pt idx="5">
                  <c:v>28.044498786875</c:v>
                </c:pt>
                <c:pt idx="6">
                  <c:v>19.892224526875001</c:v>
                </c:pt>
                <c:pt idx="7">
                  <c:v>12.323809310625</c:v>
                </c:pt>
                <c:pt idx="8">
                  <c:v>4.9999024178124998</c:v>
                </c:pt>
                <c:pt idx="9">
                  <c:v>2.6370036484375001</c:v>
                </c:pt>
                <c:pt idx="10">
                  <c:v>1.5672256490625001</c:v>
                </c:pt>
                <c:pt idx="11">
                  <c:v>0.8762982815625</c:v>
                </c:pt>
                <c:pt idx="12">
                  <c:v>0.54299459562499997</c:v>
                </c:pt>
                <c:pt idx="13">
                  <c:v>0.78793766593749992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1-4FC9-9F57-EBE3F0B110E8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1.05832956</c:v>
                </c:pt>
                <c:pt idx="1">
                  <c:v>1.73470229548387</c:v>
                </c:pt>
                <c:pt idx="2">
                  <c:v>4.9123678651612899</c:v>
                </c:pt>
                <c:pt idx="3">
                  <c:v>9.5660125325806398</c:v>
                </c:pt>
                <c:pt idx="4">
                  <c:v>21.737531653548398</c:v>
                </c:pt>
                <c:pt idx="5">
                  <c:v>24.1560552203226</c:v>
                </c:pt>
                <c:pt idx="6">
                  <c:v>17.669780148709702</c:v>
                </c:pt>
                <c:pt idx="7">
                  <c:v>8.0032057167741897</c:v>
                </c:pt>
                <c:pt idx="8">
                  <c:v>4.7201043358064503</c:v>
                </c:pt>
                <c:pt idx="9">
                  <c:v>2.6126899629032301</c:v>
                </c:pt>
                <c:pt idx="10">
                  <c:v>1.6213609816129</c:v>
                </c:pt>
                <c:pt idx="11">
                  <c:v>0.85059152387096804</c:v>
                </c:pt>
                <c:pt idx="12">
                  <c:v>0.53454773612903195</c:v>
                </c:pt>
                <c:pt idx="13">
                  <c:v>0.82272046709677404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1-4FC9-9F57-EBE3F0B1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2435873371577372E-2"/>
          <c:y val="0.11667108887542378"/>
          <c:w val="0.97195515828552825"/>
          <c:h val="0.87747905105131674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13'!$N$15</c:f>
              <c:strCache>
                <c:ptCount val="1"/>
                <c:pt idx="0">
                  <c:v>Q1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2-FE95-494E-BD5B-5E91CAA99DE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13'!$K$17:$K$25</c15:sqref>
                  </c15:fullRef>
                </c:ext>
              </c:extLst>
              <c:f>('Chart 13'!$K$17:$K$20,'Chart 13'!$K$22:$K$25)</c:f>
              <c:strCache>
                <c:ptCount val="8"/>
                <c:pt idx="0">
                  <c:v>Q2 2025</c:v>
                </c:pt>
                <c:pt idx="1">
                  <c:v>Q3 2025</c:v>
                </c:pt>
                <c:pt idx="2">
                  <c:v>Q4 2025</c:v>
                </c:pt>
                <c:pt idx="3">
                  <c:v>Q1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13'!$N$17:$N$25</c15:sqref>
                  </c15:fullRef>
                </c:ext>
              </c:extLst>
              <c:f>('Chart 13'!$N$17:$N$20,'Chart 13'!$N$22:$N$25)</c:f>
              <c:numCache>
                <c:formatCode>0.00</c:formatCode>
                <c:ptCount val="8"/>
                <c:pt idx="0">
                  <c:v>74.485247514531807</c:v>
                </c:pt>
                <c:pt idx="1">
                  <c:v>73.831366849315899</c:v>
                </c:pt>
                <c:pt idx="2">
                  <c:v>73.155338701470498</c:v>
                </c:pt>
                <c:pt idx="3">
                  <c:v>#N/A</c:v>
                </c:pt>
                <c:pt idx="4">
                  <c:v>72.470569391897499</c:v>
                </c:pt>
                <c:pt idx="5">
                  <c:v>72.844338437499999</c:v>
                </c:pt>
                <c:pt idx="7">
                  <c:v>73.453294642857102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13'!$N$21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FE95-494E-BD5B-5E91CAA99DEC}"/>
            </c:ext>
          </c:extLst>
        </c:ser>
        <c:ser>
          <c:idx val="4"/>
          <c:order val="1"/>
          <c:tx>
            <c:strRef>
              <c:f>'Chart 13'!$M$15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6-FE95-494E-BD5B-5E91CAA99DE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13'!$K$17:$K$25</c15:sqref>
                  </c15:fullRef>
                </c:ext>
              </c:extLst>
              <c:f>('Chart 13'!$K$17:$K$20,'Chart 13'!$K$22:$K$25)</c:f>
              <c:strCache>
                <c:ptCount val="8"/>
                <c:pt idx="0">
                  <c:v>Q2 2025</c:v>
                </c:pt>
                <c:pt idx="1">
                  <c:v>Q3 2025</c:v>
                </c:pt>
                <c:pt idx="2">
                  <c:v>Q4 2025</c:v>
                </c:pt>
                <c:pt idx="3">
                  <c:v>Q1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13'!$M$17:$M$25</c15:sqref>
                  </c15:fullRef>
                </c:ext>
              </c:extLst>
              <c:f>('Chart 13'!$M$17:$M$20,'Chart 13'!$M$22:$M$25)</c:f>
              <c:numCache>
                <c:formatCode>0.00</c:formatCode>
                <c:ptCount val="8"/>
                <c:pt idx="0">
                  <c:v>73.282000173655504</c:v>
                </c:pt>
                <c:pt idx="1">
                  <c:v>72.104784584844396</c:v>
                </c:pt>
                <c:pt idx="2">
                  <c:v>71.078941173889206</c:v>
                </c:pt>
                <c:pt idx="3">
                  <c:v>70.553762250314307</c:v>
                </c:pt>
                <c:pt idx="4">
                  <c:v>70.177961159516201</c:v>
                </c:pt>
                <c:pt idx="5">
                  <c:v>70.327577941550004</c:v>
                </c:pt>
                <c:pt idx="7">
                  <c:v>70.883899999999997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13'!$M$21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FE95-494E-BD5B-5E91CAA99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75"/>
          <c:min val="7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83047649942234"/>
          <c:y val="0.13622170520336135"/>
          <c:w val="0.8875604415473568"/>
          <c:h val="0.75393113805062251"/>
        </c:manualLayout>
      </c:layout>
      <c:lineChart>
        <c:grouping val="standard"/>
        <c:varyColors val="0"/>
        <c:ser>
          <c:idx val="0"/>
          <c:order val="0"/>
          <c:tx>
            <c:strRef>
              <c:f>'Chart 13'!$U$15</c:f>
              <c:strCache>
                <c:ptCount val="1"/>
                <c:pt idx="0">
                  <c:v>Q1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9A-4349-8465-AB0972E2D4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9A-4349-8465-AB0972E2D4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F9A-4349-8465-AB0972E2D4B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F9A-4349-8465-AB0972E2D4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13'!$S$18:$S$23</c15:sqref>
                  </c15:fullRef>
                </c:ext>
              </c:extLst>
              <c:f>('Chart 13'!$S$18:$S$20,'Chart 13'!$S$22:$S$23)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13'!$U$18:$U$23</c15:sqref>
                  </c15:fullRef>
                </c:ext>
              </c:extLst>
              <c:f>('Chart 13'!$U$18:$U$20,'Chart 13'!$U$22:$U$23)</c:f>
              <c:numCache>
                <c:formatCode>0.00</c:formatCode>
                <c:ptCount val="5"/>
                <c:pt idx="0">
                  <c:v>3.3</c:v>
                </c:pt>
                <c:pt idx="1">
                  <c:v>2.7</c:v>
                </c:pt>
                <c:pt idx="2">
                  <c:v>2.7</c:v>
                </c:pt>
                <c:pt idx="3">
                  <c:v>#N/A</c:v>
                </c:pt>
                <c:pt idx="4">
                  <c:v>2.7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13'!$U$21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AF9A-4349-8465-AB0972E2D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13'!$T$15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AF9A-4349-8465-AB0972E2D4B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AF9A-4349-8465-AB0972E2D4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13'!$R$18:$R$23</c15:sqref>
                  </c15:fullRef>
                </c:ext>
              </c:extLst>
              <c:f>('Chart 13'!$R$18:$R$20,'Chart 13'!$R$22:$R$23)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13'!$T$18:$T$23</c15:sqref>
                  </c15:fullRef>
                </c:ext>
              </c:extLst>
              <c:f>('Chart 13'!$T$18:$T$20,'Chart 13'!$T$22:$T$23)</c:f>
              <c:numCache>
                <c:formatCode>0.00</c:formatCode>
                <c:ptCount val="5"/>
                <c:pt idx="0">
                  <c:v>3.2</c:v>
                </c:pt>
                <c:pt idx="1">
                  <c:v>2.7</c:v>
                </c:pt>
                <c:pt idx="2">
                  <c:v>2.6</c:v>
                </c:pt>
                <c:pt idx="3">
                  <c:v>#N/A</c:v>
                </c:pt>
                <c:pt idx="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9A-4349-8465-AB0972E2D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3.4"/>
          <c:min val="2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1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2421376222307061E-2"/>
          <c:y val="0.11667108887542378"/>
          <c:w val="0.97197327972211622"/>
          <c:h val="0.87747905105131674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13'!$U$3</c:f>
              <c:strCache>
                <c:ptCount val="1"/>
                <c:pt idx="0">
                  <c:v>Q1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2-8E4D-4CA9-9008-EE07407A3C1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13'!$K$5:$K$13</c15:sqref>
                  </c15:fullRef>
                </c:ext>
              </c:extLst>
              <c:f>('Chart 13'!$K$5:$K$8,'Chart 13'!$K$10:$K$13)</c:f>
              <c:strCache>
                <c:ptCount val="8"/>
                <c:pt idx="0">
                  <c:v>Q2 2025</c:v>
                </c:pt>
                <c:pt idx="1">
                  <c:v>Q3 2025</c:v>
                </c:pt>
                <c:pt idx="2">
                  <c:v>Q4 2025</c:v>
                </c:pt>
                <c:pt idx="3">
                  <c:v>Q1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13'!$N$5:$N$13</c15:sqref>
                  </c15:fullRef>
                </c:ext>
              </c:extLst>
              <c:f>('Chart 13'!$N$5:$N$8,'Chart 13'!$N$10:$N$13)</c:f>
              <c:numCache>
                <c:formatCode>0.00</c:formatCode>
                <c:ptCount val="8"/>
                <c:pt idx="0">
                  <c:v>2.26822235226415</c:v>
                </c:pt>
                <c:pt idx="1">
                  <c:v>2.0595950754716998</c:v>
                </c:pt>
                <c:pt idx="2">
                  <c:v>1.9576018113207501</c:v>
                </c:pt>
                <c:pt idx="3">
                  <c:v>#N/A</c:v>
                </c:pt>
                <c:pt idx="4">
                  <c:v>1.9257723877551001</c:v>
                </c:pt>
                <c:pt idx="5">
                  <c:v>2.0255199523809502</c:v>
                </c:pt>
                <c:pt idx="7">
                  <c:v>2.2181944444444399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13'!$N$9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8E4D-4CA9-9008-EE07407A3C1D}"/>
            </c:ext>
          </c:extLst>
        </c:ser>
        <c:ser>
          <c:idx val="4"/>
          <c:order val="1"/>
          <c:tx>
            <c:strRef>
              <c:f>'Chart 13'!$T$3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6-8E4D-4CA9-9008-EE07407A3C1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13'!$K$5:$K$13</c15:sqref>
                  </c15:fullRef>
                </c:ext>
              </c:extLst>
              <c:f>('Chart 13'!$K$5:$K$8,'Chart 13'!$K$10:$K$13)</c:f>
              <c:strCache>
                <c:ptCount val="8"/>
                <c:pt idx="0">
                  <c:v>Q2 2025</c:v>
                </c:pt>
                <c:pt idx="1">
                  <c:v>Q3 2025</c:v>
                </c:pt>
                <c:pt idx="2">
                  <c:v>Q4 2025</c:v>
                </c:pt>
                <c:pt idx="3">
                  <c:v>Q1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13'!$M$5:$M$13</c15:sqref>
                  </c15:fullRef>
                </c:ext>
              </c:extLst>
              <c:f>('Chart 13'!$M$5:$M$8,'Chart 13'!$M$10:$M$13)</c:f>
              <c:numCache>
                <c:formatCode>0.00</c:formatCode>
                <c:ptCount val="8"/>
                <c:pt idx="0">
                  <c:v>2.1962938742222202</c:v>
                </c:pt>
                <c:pt idx="1">
                  <c:v>2.0389507971739098</c:v>
                </c:pt>
                <c:pt idx="2">
                  <c:v>1.9817731884782599</c:v>
                </c:pt>
                <c:pt idx="3">
                  <c:v>1.9530022222222201</c:v>
                </c:pt>
                <c:pt idx="4">
                  <c:v>1.9808961363636399</c:v>
                </c:pt>
                <c:pt idx="5">
                  <c:v>2.0812921388888901</c:v>
                </c:pt>
                <c:pt idx="7">
                  <c:v>2.2512454545454501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13'!$M$9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8E4D-4CA9-9008-EE07407A3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2.5"/>
          <c:min val="1.75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4809762342708"/>
          <c:y val="0.11875809935205184"/>
          <c:w val="0.85920802035024757"/>
          <c:h val="0.76379425298150061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13'!$U$3</c:f>
              <c:strCache>
                <c:ptCount val="1"/>
                <c:pt idx="0">
                  <c:v>Q1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10DD-4D93-80F2-8456FC2883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13'!$R$5:$R$13</c15:sqref>
                  </c15:fullRef>
                </c:ext>
              </c:extLst>
              <c:f>('Chart 13'!$R$5:$R$8,'Chart 13'!$R$10:$R$13)</c:f>
              <c:strCache>
                <c:ptCount val="8"/>
                <c:pt idx="0">
                  <c:v>Q2 2025</c:v>
                </c:pt>
                <c:pt idx="1">
                  <c:v>Q3 2025</c:v>
                </c:pt>
                <c:pt idx="2">
                  <c:v>Q4 2025</c:v>
                </c:pt>
                <c:pt idx="3">
                  <c:v>Q1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13'!$U$5:$U$13</c15:sqref>
                  </c15:fullRef>
                </c:ext>
              </c:extLst>
              <c:f>('Chart 13'!$U$5:$U$8,'Chart 13'!$U$10:$U$13)</c:f>
              <c:numCache>
                <c:formatCode>0.00</c:formatCode>
                <c:ptCount val="8"/>
                <c:pt idx="0">
                  <c:v>1.04304656991364</c:v>
                </c:pt>
                <c:pt idx="1">
                  <c:v>1.0434819637636401</c:v>
                </c:pt>
                <c:pt idx="2">
                  <c:v>1.0460025457295401</c:v>
                </c:pt>
                <c:pt idx="3">
                  <c:v>#N/A</c:v>
                </c:pt>
                <c:pt idx="4">
                  <c:v>1.05836311241795</c:v>
                </c:pt>
                <c:pt idx="5">
                  <c:v>1.0760431300486499</c:v>
                </c:pt>
                <c:pt idx="7">
                  <c:v>1.0899923781451599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DD-4D93-80F2-8456FC2883B6}"/>
            </c:ext>
          </c:extLst>
        </c:ser>
        <c:ser>
          <c:idx val="4"/>
          <c:order val="1"/>
          <c:tx>
            <c:strRef>
              <c:f>'Chart 13'!$T$3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10DD-4D93-80F2-8456FC2883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13'!$R$5:$R$13</c15:sqref>
                  </c15:fullRef>
                </c:ext>
              </c:extLst>
              <c:f>('Chart 13'!$R$5:$R$8,'Chart 13'!$R$10:$R$13)</c:f>
              <c:strCache>
                <c:ptCount val="8"/>
                <c:pt idx="0">
                  <c:v>Q2 2025</c:v>
                </c:pt>
                <c:pt idx="1">
                  <c:v>Q3 2025</c:v>
                </c:pt>
                <c:pt idx="2">
                  <c:v>Q4 2025</c:v>
                </c:pt>
                <c:pt idx="3">
                  <c:v>Q1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13'!$T$5:$T$13</c15:sqref>
                  </c15:fullRef>
                </c:ext>
              </c:extLst>
              <c:f>('Chart 13'!$T$5:$T$8,'Chart 13'!$T$10:$T$13)</c:f>
              <c:numCache>
                <c:formatCode>0.00</c:formatCode>
                <c:ptCount val="8"/>
                <c:pt idx="0">
                  <c:v>1.0746976914527799</c:v>
                </c:pt>
                <c:pt idx="1">
                  <c:v>1.0724711694028599</c:v>
                </c:pt>
                <c:pt idx="2">
                  <c:v>1.07725865500811</c:v>
                </c:pt>
                <c:pt idx="3">
                  <c:v>1.08233620656471</c:v>
                </c:pt>
                <c:pt idx="4">
                  <c:v>1.0891366942351399</c:v>
                </c:pt>
                <c:pt idx="5">
                  <c:v>1.1022124843100001</c:v>
                </c:pt>
                <c:pt idx="7">
                  <c:v>1.1204529367086999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13'!$T$9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10DD-4D93-80F2-8456FC28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1300000000000001"/>
          <c:min val="1.0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1.0000000000000002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841678680794769"/>
          <c:w val="0.98580308272085371"/>
          <c:h val="0.87568283937781832"/>
        </c:manualLayout>
      </c:layout>
      <c:lineChart>
        <c:grouping val="standard"/>
        <c:varyColors val="0"/>
        <c:ser>
          <c:idx val="2"/>
          <c:order val="0"/>
          <c:tx>
            <c:strRef>
              <c:f>'Chart 1'!$R$4</c:f>
              <c:strCache>
                <c:ptCount val="1"/>
                <c:pt idx="0">
                  <c:v>HICP Q1 2025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64-4E47-9102-1E812174287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2.1</c:v>
                </c:pt>
                <c:pt idx="1">
                  <c:v>1.9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64-4E47-9102-1E8121742875}"/>
            </c:ext>
          </c:extLst>
        </c:ser>
        <c:ser>
          <c:idx val="0"/>
          <c:order val="1"/>
          <c:tx>
            <c:strRef>
              <c:f>'Chart 1'!$S$4</c:f>
              <c:strCache>
                <c:ptCount val="1"/>
                <c:pt idx="0">
                  <c:v>HICPX Q1 2025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star"/>
            <c:size val="5"/>
            <c:spPr>
              <a:noFill/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2.2000000000000002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64-4E47-9102-1E8121742875}"/>
            </c:ext>
          </c:extLst>
        </c:ser>
        <c:ser>
          <c:idx val="1"/>
          <c:order val="2"/>
          <c:tx>
            <c:strRef>
              <c:f>'Chart 1'!$R$5</c:f>
              <c:strCache>
                <c:ptCount val="1"/>
                <c:pt idx="0">
                  <c:v>HICP Q2 2025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2.2000000000000002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64-4E47-9102-1E8121742875}"/>
            </c:ext>
          </c:extLst>
        </c:ser>
        <c:ser>
          <c:idx val="3"/>
          <c:order val="3"/>
          <c:tx>
            <c:strRef>
              <c:f>'Chart 1'!$S$5</c:f>
              <c:strCache>
                <c:ptCount val="1"/>
                <c:pt idx="0">
                  <c:v>HICPX Q2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2.2999999999999998</c:v>
                </c:pt>
                <c:pt idx="1">
                  <c:v>2.1</c:v>
                </c:pt>
                <c:pt idx="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264-4E47-9102-1E812174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2.4"/>
          <c:min val="1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68538465580268E-2"/>
          <c:y val="8.3930231145203565E-2"/>
          <c:w val="0.95631535095291353"/>
          <c:h val="0.85031901338748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2'!$N$20:$N$32</c:f>
              <c:numCache>
                <c:formatCode>0.0</c:formatCode>
                <c:ptCount val="13"/>
                <c:pt idx="0">
                  <c:v>0.48012975349999998</c:v>
                </c:pt>
                <c:pt idx="1">
                  <c:v>0.68401860825000005</c:v>
                </c:pt>
                <c:pt idx="2">
                  <c:v>1.4962166884999999</c:v>
                </c:pt>
                <c:pt idx="3">
                  <c:v>4.2319720949999997</c:v>
                </c:pt>
                <c:pt idx="4">
                  <c:v>8.9624333549999999</c:v>
                </c:pt>
                <c:pt idx="5">
                  <c:v>18.90609292325</c:v>
                </c:pt>
                <c:pt idx="6">
                  <c:v>33.788574163500002</c:v>
                </c:pt>
                <c:pt idx="7">
                  <c:v>16.944041875</c:v>
                </c:pt>
                <c:pt idx="8">
                  <c:v>8.0518621204999992</c:v>
                </c:pt>
                <c:pt idx="9">
                  <c:v>3.4035495325</c:v>
                </c:pt>
                <c:pt idx="10">
                  <c:v>1.60861010325</c:v>
                </c:pt>
                <c:pt idx="11">
                  <c:v>0.77271508975000003</c:v>
                </c:pt>
                <c:pt idx="12">
                  <c:v>0.66978369199999999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D-4757-AC09-C28824A81362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2'!$M$20:$M$32</c:f>
              <c:numCache>
                <c:formatCode>0.0</c:formatCode>
                <c:ptCount val="13"/>
                <c:pt idx="0">
                  <c:v>0.26542350212766003</c:v>
                </c:pt>
                <c:pt idx="1">
                  <c:v>0.51896667361702098</c:v>
                </c:pt>
                <c:pt idx="2">
                  <c:v>1.0953828508510599</c:v>
                </c:pt>
                <c:pt idx="3">
                  <c:v>3.8397761695744701</c:v>
                </c:pt>
                <c:pt idx="4">
                  <c:v>8.8185070357446804</c:v>
                </c:pt>
                <c:pt idx="5">
                  <c:v>22.4935803080851</c:v>
                </c:pt>
                <c:pt idx="6">
                  <c:v>33.568042413829801</c:v>
                </c:pt>
                <c:pt idx="7">
                  <c:v>16.888731681063799</c:v>
                </c:pt>
                <c:pt idx="8">
                  <c:v>6.8401817640425504</c:v>
                </c:pt>
                <c:pt idx="9">
                  <c:v>3.0183951546808498</c:v>
                </c:pt>
                <c:pt idx="10">
                  <c:v>1.44413468744681</c:v>
                </c:pt>
                <c:pt idx="11">
                  <c:v>0.71917766382978698</c:v>
                </c:pt>
                <c:pt idx="12">
                  <c:v>0.48970009531914899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D-4757-AC09-C28824A81362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2'!$L$20:$L$32</c:f>
              <c:numCache>
                <c:formatCode>0.0</c:formatCode>
                <c:ptCount val="13"/>
                <c:pt idx="0">
                  <c:v>0.32870810652173899</c:v>
                </c:pt>
                <c:pt idx="1">
                  <c:v>0.50509681369565196</c:v>
                </c:pt>
                <c:pt idx="2">
                  <c:v>1.27036839913043</c:v>
                </c:pt>
                <c:pt idx="3">
                  <c:v>3.5664169828260901</c:v>
                </c:pt>
                <c:pt idx="4">
                  <c:v>8.4639477402173906</c:v>
                </c:pt>
                <c:pt idx="5">
                  <c:v>19.953057762173898</c:v>
                </c:pt>
                <c:pt idx="6">
                  <c:v>31.781683126956501</c:v>
                </c:pt>
                <c:pt idx="7">
                  <c:v>19.405613339130401</c:v>
                </c:pt>
                <c:pt idx="8">
                  <c:v>7.7694368008695696</c:v>
                </c:pt>
                <c:pt idx="9">
                  <c:v>3.75094077108696</c:v>
                </c:pt>
                <c:pt idx="10">
                  <c:v>1.7891840997826101</c:v>
                </c:pt>
                <c:pt idx="11">
                  <c:v>0.79497491478260895</c:v>
                </c:pt>
                <c:pt idx="12">
                  <c:v>0.62057114369565203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D-4757-AC09-C28824A81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91268161596664E-2"/>
          <c:y val="0.10266222970492871"/>
          <c:w val="0.95629254606947089"/>
          <c:h val="0.81698006790257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2'!$N$37:$N$49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4-414D-830C-D89EEB299568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2'!$M$37:$M$49</c:f>
              <c:numCache>
                <c:formatCode>0.0</c:formatCode>
                <c:ptCount val="13"/>
                <c:pt idx="0">
                  <c:v>0.35133602631578897</c:v>
                </c:pt>
                <c:pt idx="1">
                  <c:v>0.66247916552631603</c:v>
                </c:pt>
                <c:pt idx="2">
                  <c:v>1.2992583099999999</c:v>
                </c:pt>
                <c:pt idx="3">
                  <c:v>3.5279239850000002</c:v>
                </c:pt>
                <c:pt idx="4">
                  <c:v>8.1580313213157893</c:v>
                </c:pt>
                <c:pt idx="5">
                  <c:v>18.387960836579001</c:v>
                </c:pt>
                <c:pt idx="6">
                  <c:v>35.497938961578903</c:v>
                </c:pt>
                <c:pt idx="7">
                  <c:v>18.199631073947401</c:v>
                </c:pt>
                <c:pt idx="8">
                  <c:v>7.5005061523684198</c:v>
                </c:pt>
                <c:pt idx="9">
                  <c:v>3.53572662473684</c:v>
                </c:pt>
                <c:pt idx="10">
                  <c:v>1.63299904236842</c:v>
                </c:pt>
                <c:pt idx="11">
                  <c:v>0.71467344184210502</c:v>
                </c:pt>
                <c:pt idx="12">
                  <c:v>0.53153505789473698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4-414D-830C-D89EEB299568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2'!$L$37:$L$49</c:f>
              <c:numCache>
                <c:formatCode>0.0</c:formatCode>
                <c:ptCount val="13"/>
                <c:pt idx="0">
                  <c:v>0.41652735837837801</c:v>
                </c:pt>
                <c:pt idx="1">
                  <c:v>0.65372790135135095</c:v>
                </c:pt>
                <c:pt idx="2">
                  <c:v>1.4364734424324299</c:v>
                </c:pt>
                <c:pt idx="3">
                  <c:v>3.2589062640540498</c:v>
                </c:pt>
                <c:pt idx="4">
                  <c:v>7.1846043051351396</c:v>
                </c:pt>
                <c:pt idx="5">
                  <c:v>17.851902378378401</c:v>
                </c:pt>
                <c:pt idx="6">
                  <c:v>32.602682600810802</c:v>
                </c:pt>
                <c:pt idx="7">
                  <c:v>20.124435466216202</c:v>
                </c:pt>
                <c:pt idx="8">
                  <c:v>8.4515841364864901</c:v>
                </c:pt>
                <c:pt idx="9">
                  <c:v>4.0809301635135196</c:v>
                </c:pt>
                <c:pt idx="10">
                  <c:v>2.1690840245945902</c:v>
                </c:pt>
                <c:pt idx="11">
                  <c:v>1.0046918389189201</c:v>
                </c:pt>
                <c:pt idx="12">
                  <c:v>0.76445011918918904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4-414D-830C-D89EEB29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296809207344259E-2"/>
          <c:y val="0.20066749651645077"/>
          <c:w val="0.98587898849081967"/>
          <c:h val="0.794038500655238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2'!$N$5:$N$17</c:f>
              <c:numCache>
                <c:formatCode>0.0</c:formatCode>
                <c:ptCount val="13"/>
                <c:pt idx="0">
                  <c:v>0.31995104347826098</c:v>
                </c:pt>
                <c:pt idx="1">
                  <c:v>0.48845401586956499</c:v>
                </c:pt>
                <c:pt idx="2">
                  <c:v>0.89246573804347795</c:v>
                </c:pt>
                <c:pt idx="3">
                  <c:v>2.6565095176087001</c:v>
                </c:pt>
                <c:pt idx="4">
                  <c:v>7.90609798695652</c:v>
                </c:pt>
                <c:pt idx="5">
                  <c:v>21.471810194130398</c:v>
                </c:pt>
                <c:pt idx="6">
                  <c:v>36.739174704565201</c:v>
                </c:pt>
                <c:pt idx="7">
                  <c:v>18.05989933</c:v>
                </c:pt>
                <c:pt idx="8">
                  <c:v>7.0904522880434797</c:v>
                </c:pt>
                <c:pt idx="9">
                  <c:v>2.4236704480434801</c:v>
                </c:pt>
                <c:pt idx="10">
                  <c:v>1.0684677600000001</c:v>
                </c:pt>
                <c:pt idx="11">
                  <c:v>0.49808553413043499</c:v>
                </c:pt>
                <c:pt idx="12">
                  <c:v>0.38496143804347799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A-4E03-858C-797F5AFAFE23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2'!$M$5:$M$17</c:f>
              <c:numCache>
                <c:formatCode>0.0</c:formatCode>
                <c:ptCount val="13"/>
                <c:pt idx="0">
                  <c:v>0.14142019510204101</c:v>
                </c:pt>
                <c:pt idx="1">
                  <c:v>0.221982659795918</c:v>
                </c:pt>
                <c:pt idx="2">
                  <c:v>0.45794787775510198</c:v>
                </c:pt>
                <c:pt idx="3">
                  <c:v>1.53131756489796</c:v>
                </c:pt>
                <c:pt idx="4">
                  <c:v>5.6825278332653104</c:v>
                </c:pt>
                <c:pt idx="5">
                  <c:v>17.5728292306122</c:v>
                </c:pt>
                <c:pt idx="6">
                  <c:v>39.011575114489801</c:v>
                </c:pt>
                <c:pt idx="7">
                  <c:v>23.6022249367347</c:v>
                </c:pt>
                <c:pt idx="8">
                  <c:v>7.6033950124489804</c:v>
                </c:pt>
                <c:pt idx="9">
                  <c:v>2.4946327957142902</c:v>
                </c:pt>
                <c:pt idx="10">
                  <c:v>0.86233810183673498</c:v>
                </c:pt>
                <c:pt idx="11">
                  <c:v>0.45050218959183702</c:v>
                </c:pt>
                <c:pt idx="12">
                  <c:v>0.36730648877550998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1A-4E03-858C-797F5AFAFE23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2'!$L$5:$L$17</c:f>
              <c:numCache>
                <c:formatCode>0.0</c:formatCode>
                <c:ptCount val="13"/>
                <c:pt idx="0">
                  <c:v>0.196490880217391</c:v>
                </c:pt>
                <c:pt idx="1">
                  <c:v>0.24470921065217399</c:v>
                </c:pt>
                <c:pt idx="2">
                  <c:v>0.53905820086956502</c:v>
                </c:pt>
                <c:pt idx="3">
                  <c:v>1.1891631891304399</c:v>
                </c:pt>
                <c:pt idx="4">
                  <c:v>3.3760713282608701</c:v>
                </c:pt>
                <c:pt idx="5">
                  <c:v>13.1692494747826</c:v>
                </c:pt>
                <c:pt idx="6">
                  <c:v>36.096794132826098</c:v>
                </c:pt>
                <c:pt idx="7">
                  <c:v>30.7489033519565</c:v>
                </c:pt>
                <c:pt idx="8">
                  <c:v>8.91932613782609</c:v>
                </c:pt>
                <c:pt idx="9">
                  <c:v>3.2149745984782601</c:v>
                </c:pt>
                <c:pt idx="10">
                  <c:v>1.23948593804348</c:v>
                </c:pt>
                <c:pt idx="11">
                  <c:v>0.59130056652173901</c:v>
                </c:pt>
                <c:pt idx="12">
                  <c:v>0.47447299086956501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1A-4E03-858C-797F5AFAF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7312367383171531"/>
          <c:w val="0.98600223964165734"/>
          <c:h val="0.82099397322710821"/>
        </c:manualLayout>
      </c:layout>
      <c:lineChart>
        <c:grouping val="standard"/>
        <c:varyColors val="0"/>
        <c:ser>
          <c:idx val="0"/>
          <c:order val="2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E-4043-A5D3-D13D76D1C7D6}"/>
            </c:ext>
          </c:extLst>
        </c:ser>
        <c:ser>
          <c:idx val="1"/>
          <c:order val="3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0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1.82023255813954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1.8869516900693599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1.89535332014104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1.7925234092731399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  <c:pt idx="91">
                  <c:v>2.1383509196359598</c:v>
                </c:pt>
                <c:pt idx="92">
                  <c:v>2.0509780398522399</c:v>
                </c:pt>
                <c:pt idx="93">
                  <c:v>2.0735275208802699</c:v>
                </c:pt>
                <c:pt idx="94">
                  <c:v>2.0252473316615101</c:v>
                </c:pt>
                <c:pt idx="95">
                  <c:v>1.9927915234883999</c:v>
                </c:pt>
                <c:pt idx="96">
                  <c:v>1.98403245115039</c:v>
                </c:pt>
                <c:pt idx="97">
                  <c:v>2.0533529516850701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E-4043-A5D3-D13D76D1C7D6}"/>
            </c:ext>
          </c:extLst>
        </c:ser>
        <c:ser>
          <c:idx val="3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6022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solidFill>
            <a:srgbClr val="E5E5E5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7475414107148987"/>
          <c:w val="0.92908712558746509"/>
          <c:h val="0.752502158664717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2.1739130434782608</c:v>
                </c:pt>
                <c:pt idx="1">
                  <c:v>0</c:v>
                </c:pt>
                <c:pt idx="2">
                  <c:v>4.3478260869565215</c:v>
                </c:pt>
                <c:pt idx="3">
                  <c:v>2.1739130434782608</c:v>
                </c:pt>
                <c:pt idx="4">
                  <c:v>17.391304347826086</c:v>
                </c:pt>
                <c:pt idx="5">
                  <c:v>50</c:v>
                </c:pt>
                <c:pt idx="6">
                  <c:v>10.869565217391305</c:v>
                </c:pt>
                <c:pt idx="7">
                  <c:v>8.695652173913043</c:v>
                </c:pt>
                <c:pt idx="8">
                  <c:v>2.1739130434782608</c:v>
                </c:pt>
                <c:pt idx="9">
                  <c:v>0</c:v>
                </c:pt>
                <c:pt idx="10">
                  <c:v>2.1739130434782608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D-4A7F-8144-1F08CDB9D406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2.0408163265306123</c:v>
                </c:pt>
                <c:pt idx="1">
                  <c:v>0</c:v>
                </c:pt>
                <c:pt idx="2">
                  <c:v>4.0816326530612246</c:v>
                </c:pt>
                <c:pt idx="3">
                  <c:v>6.1224489795918364</c:v>
                </c:pt>
                <c:pt idx="4">
                  <c:v>8.1632653061224492</c:v>
                </c:pt>
                <c:pt idx="5">
                  <c:v>57.142857142857139</c:v>
                </c:pt>
                <c:pt idx="6">
                  <c:v>8.1632653061224492</c:v>
                </c:pt>
                <c:pt idx="7">
                  <c:v>10.204081632653061</c:v>
                </c:pt>
                <c:pt idx="8">
                  <c:v>2.0408163265306123</c:v>
                </c:pt>
                <c:pt idx="9">
                  <c:v>0</c:v>
                </c:pt>
                <c:pt idx="10">
                  <c:v>2.0408163265306123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D-4A7F-8144-1F08CDB9D406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2.3255813953488373</c:v>
                </c:pt>
                <c:pt idx="1">
                  <c:v>0</c:v>
                </c:pt>
                <c:pt idx="2">
                  <c:v>2.3255813953488373</c:v>
                </c:pt>
                <c:pt idx="3">
                  <c:v>2.3255813953488373</c:v>
                </c:pt>
                <c:pt idx="4">
                  <c:v>9.3023255813953494</c:v>
                </c:pt>
                <c:pt idx="5">
                  <c:v>53.488372093023251</c:v>
                </c:pt>
                <c:pt idx="6">
                  <c:v>16.279069767441861</c:v>
                </c:pt>
                <c:pt idx="7">
                  <c:v>4.6511627906976747</c:v>
                </c:pt>
                <c:pt idx="8">
                  <c:v>4.6511627906976747</c:v>
                </c:pt>
                <c:pt idx="9">
                  <c:v>0</c:v>
                </c:pt>
                <c:pt idx="10">
                  <c:v>4.6511627906976747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ED-4A7F-8144-1F08CDB9D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  <c:max val="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7475414107148987"/>
          <c:w val="0.92908712558746509"/>
          <c:h val="0.71505449693209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5'!$N$4:$N$16</c:f>
              <c:numCache>
                <c:formatCode>0.0</c:formatCode>
                <c:ptCount val="13"/>
                <c:pt idx="0">
                  <c:v>0.439409526111111</c:v>
                </c:pt>
                <c:pt idx="1">
                  <c:v>0.59188568333333302</c:v>
                </c:pt>
                <c:pt idx="2">
                  <c:v>1.52882839111111</c:v>
                </c:pt>
                <c:pt idx="3">
                  <c:v>3.4981980527777798</c:v>
                </c:pt>
                <c:pt idx="4">
                  <c:v>8.9458130897222201</c:v>
                </c:pt>
                <c:pt idx="5">
                  <c:v>19.012086738055601</c:v>
                </c:pt>
                <c:pt idx="6">
                  <c:v>34.846194039166697</c:v>
                </c:pt>
                <c:pt idx="7">
                  <c:v>17.207661308055599</c:v>
                </c:pt>
                <c:pt idx="8">
                  <c:v>7.0369945980555597</c:v>
                </c:pt>
                <c:pt idx="9">
                  <c:v>3.606776215</c:v>
                </c:pt>
                <c:pt idx="10">
                  <c:v>1.6234986655555601</c:v>
                </c:pt>
                <c:pt idx="11">
                  <c:v>0.89424614944444503</c:v>
                </c:pt>
                <c:pt idx="12">
                  <c:v>0.76840754305555603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6-4BE6-9376-2F920EB6EB75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5'!$M$4:$M$16</c:f>
              <c:numCache>
                <c:formatCode>0.0</c:formatCode>
                <c:ptCount val="13"/>
                <c:pt idx="0">
                  <c:v>0.45903971810810801</c:v>
                </c:pt>
                <c:pt idx="1">
                  <c:v>0.66833982000000003</c:v>
                </c:pt>
                <c:pt idx="2">
                  <c:v>1.5391734718918899</c:v>
                </c:pt>
                <c:pt idx="3">
                  <c:v>3.52347940216216</c:v>
                </c:pt>
                <c:pt idx="4">
                  <c:v>8.9509362059459505</c:v>
                </c:pt>
                <c:pt idx="5">
                  <c:v>18.603413478108099</c:v>
                </c:pt>
                <c:pt idx="6">
                  <c:v>34.999619634594602</c:v>
                </c:pt>
                <c:pt idx="7">
                  <c:v>17.616945615135101</c:v>
                </c:pt>
                <c:pt idx="8">
                  <c:v>7.2272657697297298</c:v>
                </c:pt>
                <c:pt idx="9">
                  <c:v>3.5539727762162201</c:v>
                </c:pt>
                <c:pt idx="10">
                  <c:v>1.51098301135135</c:v>
                </c:pt>
                <c:pt idx="11">
                  <c:v>0.71364832621621599</c:v>
                </c:pt>
                <c:pt idx="12">
                  <c:v>0.63318276972972998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6-4BE6-9376-2F920EB6EB75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5'!$L$4:$L$16</c:f>
              <c:numCache>
                <c:formatCode>0.0</c:formatCode>
                <c:ptCount val="13"/>
                <c:pt idx="0">
                  <c:v>0.54135049571428595</c:v>
                </c:pt>
                <c:pt idx="1">
                  <c:v>0.70865575085714305</c:v>
                </c:pt>
                <c:pt idx="2">
                  <c:v>1.63512648628571</c:v>
                </c:pt>
                <c:pt idx="3">
                  <c:v>3.2201726954285701</c:v>
                </c:pt>
                <c:pt idx="4">
                  <c:v>8.4559439248571397</c:v>
                </c:pt>
                <c:pt idx="5">
                  <c:v>17.557431588857099</c:v>
                </c:pt>
                <c:pt idx="6">
                  <c:v>31.2709994625714</c:v>
                </c:pt>
                <c:pt idx="7">
                  <c:v>19.9587262265714</c:v>
                </c:pt>
                <c:pt idx="8">
                  <c:v>8.5409815102857092</c:v>
                </c:pt>
                <c:pt idx="9">
                  <c:v>4.1729402908571398</c:v>
                </c:pt>
                <c:pt idx="10">
                  <c:v>2.0061087431428599</c:v>
                </c:pt>
                <c:pt idx="11">
                  <c:v>1.03126008685714</c:v>
                </c:pt>
                <c:pt idx="12">
                  <c:v>0.90030273657142801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6-4BE6-9376-2F920EB6E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166997</xdr:colOff>
      <xdr:row>20</xdr:row>
      <xdr:rowOff>27214</xdr:rowOff>
    </xdr:from>
    <xdr:to>
      <xdr:col>12</xdr:col>
      <xdr:colOff>163401</xdr:colOff>
      <xdr:row>32</xdr:row>
      <xdr:rowOff>39101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F55A714-1903-EBCD-2E71-0C694FB1D8E9}"/>
            </a:ext>
          </a:extLst>
        </xdr:cNvPr>
        <xdr:cNvGrpSpPr/>
      </xdr:nvGrpSpPr>
      <xdr:grpSpPr>
        <a:xfrm>
          <a:off x="1033772" y="3837214"/>
          <a:ext cx="5330404" cy="2297887"/>
          <a:chOff x="1400175" y="7143750"/>
          <a:chExt cx="5328920" cy="2297886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25701E2E-DB84-48F9-BB75-8237CEFF82B8}"/>
              </a:ext>
            </a:extLst>
          </xdr:cNvPr>
          <xdr:cNvGraphicFramePr>
            <a:graphicFrameLocks/>
          </xdr:cNvGraphicFramePr>
        </xdr:nvGraphicFramePr>
        <xdr:xfrm>
          <a:off x="1400175" y="7143750"/>
          <a:ext cx="2664460" cy="22978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CBACBE60-AAD0-4339-A167-F486409A8358}"/>
              </a:ext>
            </a:extLst>
          </xdr:cNvPr>
          <xdr:cNvGraphicFramePr>
            <a:graphicFrameLocks/>
          </xdr:cNvGraphicFramePr>
        </xdr:nvGraphicFramePr>
        <xdr:xfrm>
          <a:off x="4064635" y="7143750"/>
          <a:ext cx="2664460" cy="22978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0</xdr:rowOff>
    </xdr:from>
    <xdr:to>
      <xdr:col>8</xdr:col>
      <xdr:colOff>526415</xdr:colOff>
      <xdr:row>16</xdr:row>
      <xdr:rowOff>53975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6CAB957-F45E-42A4-9FD5-32266899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0.14959</cdr:y>
    </cdr:to>
    <cdr:grpSp>
      <cdr:nvGrpSpPr>
        <cdr:cNvPr id="89" name="Legend">
          <a:extLst xmlns:a="http://schemas.openxmlformats.org/drawingml/2006/main">
            <a:ext uri="{FF2B5EF4-FFF2-40B4-BE49-F238E27FC236}">
              <a16:creationId xmlns:a16="http://schemas.microsoft.com/office/drawing/2014/main" id="{2367B20C-CD72-4BAE-813A-C300D2751DDA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322965"/>
          <a:chOff x="0" y="0"/>
          <a:chExt cx="4333302" cy="322974"/>
        </a:xfrm>
      </cdr:grpSpPr>
      <cdr:grpSp>
        <cdr:nvGrpSpPr>
          <cdr:cNvPr id="90" name="Ltxb1">
            <a:extLst xmlns:a="http://schemas.openxmlformats.org/drawingml/2006/main">
              <a:ext uri="{FF2B5EF4-FFF2-40B4-BE49-F238E27FC236}">
                <a16:creationId xmlns:a16="http://schemas.microsoft.com/office/drawing/2014/main" id="{89006AF0-BCFA-4A1C-B719-81D3C04D6D0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7658"/>
            <a:chOff x="0" y="0"/>
            <a:chExt cx="4333302" cy="107658"/>
          </a:xfrm>
        </cdr:grpSpPr>
        <cdr:sp macro="" textlink="">
          <cdr:nvSpPr>
            <cdr:cNvPr id="9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ADA6C6F-0ABF-4319-A3FC-23E11F7AB74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9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F633DCC-309C-4D84-8527-F4BDF81418E8}"/>
                </a:ext>
              </a:extLst>
            </cdr:cNvPr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1" name="Ltxb2">
            <a:extLst xmlns:a="http://schemas.openxmlformats.org/drawingml/2006/main">
              <a:ext uri="{FF2B5EF4-FFF2-40B4-BE49-F238E27FC236}">
                <a16:creationId xmlns:a16="http://schemas.microsoft.com/office/drawing/2014/main" id="{B7AF5C04-C6A6-43B8-8E46-52507C4EC688}"/>
              </a:ext>
            </a:extLst>
          </cdr:cNvPr>
          <cdr:cNvGrpSpPr/>
        </cdr:nvGrpSpPr>
        <cdr:grpSpPr>
          <a:xfrm xmlns:a="http://schemas.openxmlformats.org/drawingml/2006/main">
            <a:off x="0" y="107658"/>
            <a:ext cx="4333302" cy="107658"/>
            <a:chOff x="0" y="107658"/>
            <a:chExt cx="4333302" cy="107658"/>
          </a:xfrm>
        </cdr:grpSpPr>
        <cdr:sp macro="" textlink="">
          <cdr:nvSpPr>
            <cdr:cNvPr id="9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D74B945-7762-46D2-B8BA-FA5A348B49F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7658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9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F7491E4-8387-40C4-9E27-CE4F7EB3EB13}"/>
                </a:ext>
              </a:extLst>
            </cdr:cNvPr>
            <cdr:cNvSpPr/>
          </cdr:nvSpPr>
          <cdr:spPr>
            <a:xfrm xmlns:a="http://schemas.openxmlformats.org/drawingml/2006/main">
              <a:off x="0" y="1394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2" name="Ltxb3">
            <a:extLst xmlns:a="http://schemas.openxmlformats.org/drawingml/2006/main">
              <a:ext uri="{FF2B5EF4-FFF2-40B4-BE49-F238E27FC236}">
                <a16:creationId xmlns:a16="http://schemas.microsoft.com/office/drawing/2014/main" id="{2FC9E3F0-DCCB-4F38-A26A-DFADAFC3E5D2}"/>
              </a:ext>
            </a:extLst>
          </cdr:cNvPr>
          <cdr:cNvGrpSpPr/>
        </cdr:nvGrpSpPr>
        <cdr:grpSpPr>
          <a:xfrm xmlns:a="http://schemas.openxmlformats.org/drawingml/2006/main">
            <a:off x="0" y="215316"/>
            <a:ext cx="4333302" cy="107658"/>
            <a:chOff x="0" y="215316"/>
            <a:chExt cx="4333302" cy="107658"/>
          </a:xfrm>
        </cdr:grpSpPr>
        <cdr:sp macro="" textlink="">
          <cdr:nvSpPr>
            <cdr:cNvPr id="9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94BDB43-1071-434C-AB52-E15C523E5B6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15316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9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5D6213E-7D0B-4607-BBB6-8E7D11641CA8}"/>
                </a:ext>
              </a:extLst>
            </cdr:cNvPr>
            <cdr:cNvSpPr/>
          </cdr:nvSpPr>
          <cdr:spPr>
            <a:xfrm xmlns:a="http://schemas.openxmlformats.org/drawingml/2006/main">
              <a:off x="0" y="247066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3" name="Ltxb4">
            <a:extLst xmlns:a="http://schemas.openxmlformats.org/drawingml/2006/main">
              <a:ext uri="{FF2B5EF4-FFF2-40B4-BE49-F238E27FC236}">
                <a16:creationId xmlns:a16="http://schemas.microsoft.com/office/drawing/2014/main" id="{D7138EF6-B1C1-4DC3-B5F8-8C861C0F7B0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44694</xdr:rowOff>
    </xdr:from>
    <xdr:to>
      <xdr:col>8</xdr:col>
      <xdr:colOff>497840</xdr:colOff>
      <xdr:row>17</xdr:row>
      <xdr:rowOff>40457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AF9D86-0806-4C0A-89BA-206C6021F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3372A985-C0F8-F771-6C19-2744253DA309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29BA646D-9F2B-E014-5C5C-946FD2C40FC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CE6F5CE-3D8A-89B9-61C4-7CE2DA1F8E2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0F8B761-4785-2B8D-FC36-1B3E01C62A6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DDB7B8E-F9D6-DFE5-9945-755B1263078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F514995-0B7E-ECFB-E5A4-FBEEFC99908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1D34D6A-9252-0D5E-A99A-6AA5AF28F33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5C2E39AA-E9F4-CB0C-3ADA-3085A274B37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029ED35-DE7F-1F5E-209D-3B23B25B3FE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A343F10-3057-2DFA-56AD-5040F0A4754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2</xdr:row>
      <xdr:rowOff>154699</xdr:rowOff>
    </xdr:from>
    <xdr:ext cx="4536440" cy="2272238"/>
    <xdr:graphicFrame macro="">
      <xdr:nvGraphicFramePr>
        <xdr:cNvPr id="2" name="Chart 18">
          <a:extLst>
            <a:ext uri="{FF2B5EF4-FFF2-40B4-BE49-F238E27FC236}">
              <a16:creationId xmlns:a16="http://schemas.microsoft.com/office/drawing/2014/main" id="{A37B1CA0-9D64-47CF-95C0-151340033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251667F7-9C92-C969-1954-7F2044BE86D5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B78DF0F-674F-AEC9-9A52-FB6069259CB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59D96D9-AD48-65F3-923E-79B5C40C1A5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274D069-E887-42BC-6A55-FB240490C7B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5695A5F4-A83D-1A36-8067-9A7C4537276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16AE88E-E13E-0B4F-2593-9BA51794ECC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C449F98-591F-F581-0F52-DA243C462D8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1AA5B183-CE9A-B3BF-671B-94CBCB43E4DA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DBF21CA-3277-D2D0-4FFF-892B25AF047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82DB8DC-D451-DF0D-D937-194AB28F60A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9</xdr:col>
      <xdr:colOff>50165</xdr:colOff>
      <xdr:row>14</xdr:row>
      <xdr:rowOff>120650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38FAC545-1F6F-426A-BF4F-ACCFA219E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0.13487</cdr:x>
      <cdr:y>0.09462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18C49004-9A37-D6E8-2CFE-0DF7702F0DAD}"/>
            </a:ext>
          </a:extLst>
        </cdr:cNvPr>
        <cdr:cNvGrpSpPr/>
      </cdr:nvGrpSpPr>
      <cdr:grpSpPr>
        <a:xfrm xmlns:a="http://schemas.openxmlformats.org/drawingml/2006/main">
          <a:off x="190440" y="0"/>
          <a:ext cx="421390" cy="204285"/>
          <a:chOff x="0" y="0"/>
          <a:chExt cx="422017" cy="203458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CBFA8654-52FD-0556-4BEF-E35EB190365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C00FB08-9032-3575-10F1-3258865EE79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CAB9D8F-F2E0-A319-CA37-E61300FDF35B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4F4FD29B-DAAF-32A2-C974-224237F6EED7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9BC88E9-66F4-C70B-AD12-48132EBD095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D489C99-F14D-8CA8-3E16-514446C16C2E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4</xdr:row>
      <xdr:rowOff>104775</xdr:rowOff>
    </xdr:from>
    <xdr:to>
      <xdr:col>16</xdr:col>
      <xdr:colOff>288290</xdr:colOff>
      <xdr:row>17</xdr:row>
      <xdr:rowOff>52205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37E4BA-119C-4150-AEE7-6F8CE2F74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absSizeAnchor xmlns:cdr="http://schemas.openxmlformats.org/drawingml/2006/chartDrawing">
    <cdr:from>
      <cdr:x>0.05318</cdr:x>
      <cdr:y>0</cdr:y>
    </cdr:from>
    <cdr:ext cx="4193599" cy="455430"/>
    <cdr:grpSp>
      <cdr:nvGrpSpPr>
        <cdr:cNvPr id="55" name="Legend">
          <a:extLst xmlns:a="http://schemas.openxmlformats.org/drawingml/2006/main">
            <a:ext uri="{FF2B5EF4-FFF2-40B4-BE49-F238E27FC236}">
              <a16:creationId xmlns:a16="http://schemas.microsoft.com/office/drawing/2014/main" id="{CD4A45E0-CF2C-BA19-56D1-27A57D1E4843}"/>
            </a:ext>
          </a:extLst>
        </cdr:cNvPr>
        <cdr:cNvGrpSpPr/>
      </cdr:nvGrpSpPr>
      <cdr:grpSpPr>
        <a:xfrm xmlns:a="http://schemas.openxmlformats.org/drawingml/2006/main">
          <a:off x="241248" y="0"/>
          <a:ext cx="4193599" cy="455430"/>
          <a:chOff x="0" y="50800"/>
          <a:chExt cx="4193602" cy="455430"/>
        </a:xfrm>
      </cdr:grpSpPr>
      <cdr:grpSp>
        <cdr:nvGrpSpPr>
          <cdr:cNvPr id="39" name="Ltxb1">
            <a:extLst xmlns:a="http://schemas.openxmlformats.org/drawingml/2006/main">
              <a:ext uri="{FF2B5EF4-FFF2-40B4-BE49-F238E27FC236}">
                <a16:creationId xmlns:a16="http://schemas.microsoft.com/office/drawing/2014/main" id="{54707864-F419-F5BC-28EA-41255D56898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42802" cy="101246"/>
            <a:chOff x="50800" y="50800"/>
            <a:chExt cx="4142801" cy="101246"/>
          </a:xfrm>
        </cdr:grpSpPr>
        <cdr:sp macro="" textlink="">
          <cdr:nvSpPr>
            <cdr:cNvPr id="3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C711A02-368F-73BB-5E10-A9806A98AA3B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 SPF</a:t>
              </a:r>
            </a:p>
          </cdr:txBody>
        </cdr:sp>
        <cdr:sp macro="" textlink="">
          <cdr:nvSpPr>
            <cdr:cNvPr id="3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7A21AA7-CD65-B55E-7FA2-96F22FAAA95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2" name="Ltxb2">
            <a:extLst xmlns:a="http://schemas.openxmlformats.org/drawingml/2006/main">
              <a:ext uri="{FF2B5EF4-FFF2-40B4-BE49-F238E27FC236}">
                <a16:creationId xmlns:a16="http://schemas.microsoft.com/office/drawing/2014/main" id="{2D6E60E6-CC89-230F-66E1-2CC500DC68A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2802" cy="101246"/>
            <a:chOff x="50800" y="50800"/>
            <a:chExt cx="4142802" cy="101246"/>
          </a:xfrm>
        </cdr:grpSpPr>
        <cdr:sp macro="" textlink="">
          <cdr:nvSpPr>
            <cdr:cNvPr id="4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D9FDE9D-774C-8A2C-3CF8-127C1577AA0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March 2025 ECB staff macroeconomic projections</a:t>
              </a:r>
            </a:p>
          </cdr:txBody>
        </cdr:sp>
        <cdr:sp macro="" textlink="">
          <cdr:nvSpPr>
            <cdr:cNvPr id="4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7DF6F07-4421-2B90-91DF-97F8EF746FE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>
            <a:extLst xmlns:a="http://schemas.openxmlformats.org/drawingml/2006/main">
              <a:ext uri="{FF2B5EF4-FFF2-40B4-BE49-F238E27FC236}">
                <a16:creationId xmlns:a16="http://schemas.microsoft.com/office/drawing/2014/main" id="{9A7D4E54-8A2A-AF43-337C-BFDBC982E03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2802" cy="101246"/>
            <a:chOff x="50800" y="50800"/>
            <a:chExt cx="4142802" cy="101246"/>
          </a:xfrm>
        </cdr:grpSpPr>
        <cdr:sp macro="" textlink="">
          <cdr:nvSpPr>
            <cdr:cNvPr id="43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3082B91-5FC0-50F5-D4E6-2B5CA03412B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 GDP outcome</a:t>
              </a:r>
            </a:p>
          </cdr:txBody>
        </cdr:sp>
        <cdr:sp macro="" textlink="">
          <cdr:nvSpPr>
            <cdr:cNvPr id="44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4D0564E-050E-720B-C4DA-17B0EBCEFEC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8" name="Ltxb4">
            <a:extLst xmlns:a="http://schemas.openxmlformats.org/drawingml/2006/main">
              <a:ext uri="{FF2B5EF4-FFF2-40B4-BE49-F238E27FC236}">
                <a16:creationId xmlns:a16="http://schemas.microsoft.com/office/drawing/2014/main" id="{008CB6CF-AC58-9642-850E-A3559AE7CD5E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142801" cy="101246"/>
            <a:chOff x="50800" y="50800"/>
            <a:chExt cx="4142801" cy="101246"/>
          </a:xfrm>
        </cdr:grpSpPr>
        <cdr:sp macro="" textlink="">
          <cdr:nvSpPr>
            <cdr:cNvPr id="4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E17C75A3-A87C-2071-C3E6-739BA48FE29E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 SPF</a:t>
              </a:r>
            </a:p>
          </cdr:txBody>
        </cdr:sp>
        <cdr:sp macro="" textlink="">
          <cdr:nvSpPr>
            <cdr:cNvPr id="4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F729003C-3B6C-2E01-A7B3-D3DE14149E9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51" name="Ltxb5">
            <a:extLst xmlns:a="http://schemas.openxmlformats.org/drawingml/2006/main">
              <a:ext uri="{FF2B5EF4-FFF2-40B4-BE49-F238E27FC236}">
                <a16:creationId xmlns:a16="http://schemas.microsoft.com/office/drawing/2014/main" id="{DA17E386-17FF-24D2-E612-6A8CF1F52261}"/>
              </a:ext>
            </a:extLst>
          </cdr:cNvPr>
          <cdr:cNvGrpSpPr/>
        </cdr:nvGrpSpPr>
        <cdr:grpSpPr>
          <a:xfrm xmlns:a="http://schemas.openxmlformats.org/drawingml/2006/main">
            <a:off x="0" y="404984"/>
            <a:ext cx="0" cy="0"/>
            <a:chOff x="0" y="0"/>
            <a:chExt cx="0" cy="0"/>
          </a:xfrm>
        </cdr:grpSpPr>
      </cdr:grpSp>
      <cdr:grpSp>
        <cdr:nvGrpSpPr>
          <cdr:cNvPr id="54" name="Ltxb6">
            <a:extLst xmlns:a="http://schemas.openxmlformats.org/drawingml/2006/main">
              <a:ext uri="{FF2B5EF4-FFF2-40B4-BE49-F238E27FC236}">
                <a16:creationId xmlns:a16="http://schemas.microsoft.com/office/drawing/2014/main" id="{7455B012-B44F-BEE6-B234-A93A611E2712}"/>
              </a:ext>
            </a:extLst>
          </cdr:cNvPr>
          <cdr:cNvGrpSpPr/>
        </cdr:nvGrpSpPr>
        <cdr:grpSpPr>
          <a:xfrm xmlns:a="http://schemas.openxmlformats.org/drawingml/2006/main">
            <a:off x="0" y="506230"/>
            <a:ext cx="0" cy="0"/>
            <a:chOff x="0" y="0"/>
            <a:chExt cx="0" cy="0"/>
          </a:xfrm>
        </cdr:grpSpPr>
      </cdr:grpSp>
    </cdr:grpSp>
  </cdr:absSizeAnchor>
</c:userShapes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0.10644</cdr:x>
      <cdr:y>0.11023</cdr:y>
    </cdr:from>
    <cdr:ext cx="2198875" cy="126894"/>
    <cdr:sp macro="" textlink="">
      <cdr:nvSpPr>
        <cdr:cNvPr id="10" name="Category">
          <a:extLst xmlns:a="http://schemas.openxmlformats.org/drawingml/2006/main">
            <a:ext uri="{FF2B5EF4-FFF2-40B4-BE49-F238E27FC236}">
              <a16:creationId xmlns:a16="http://schemas.microsoft.com/office/drawing/2014/main" id="{9CFCF0AC-CD78-5A65-EC4E-B19FB962A9D7}"/>
            </a:ext>
          </a:extLst>
        </cdr:cNvPr>
        <cdr:cNvSpPr txBox="1"/>
      </cdr:nvSpPr>
      <cdr:spPr>
        <a:xfrm xmlns:a="http://schemas.openxmlformats.org/drawingml/2006/main">
          <a:off x="283593" y="253292"/>
          <a:ext cx="219887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Impact on inflation forecasts</a:t>
          </a:r>
        </a:p>
      </cdr:txBody>
    </cdr:sp>
  </cdr:absSizeAnchor>
  <cdr:absSizeAnchor xmlns:cdr="http://schemas.openxmlformats.org/drawingml/2006/chartDrawing">
    <cdr:from>
      <cdr:x>0.10644</cdr:x>
      <cdr:y>0</cdr:y>
    </cdr:from>
    <cdr:ext cx="2229087" cy="202492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B3BF6970-DE40-79D8-5B9B-2F61C2940F6F}"/>
            </a:ext>
          </a:extLst>
        </cdr:cNvPr>
        <cdr:cNvGrpSpPr/>
      </cdr:nvGrpSpPr>
      <cdr:grpSpPr>
        <a:xfrm xmlns:a="http://schemas.openxmlformats.org/drawingml/2006/main">
          <a:off x="283684" y="0"/>
          <a:ext cx="2229087" cy="202492"/>
          <a:chOff x="50800" y="50800"/>
          <a:chExt cx="2229087" cy="202492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C8E514C8-7A7B-7D63-2DAF-6261F7B0B3A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229087" cy="101246"/>
            <a:chOff x="50800" y="50800"/>
            <a:chExt cx="2228467" cy="101246"/>
          </a:xfrm>
        </cdr:grpSpPr>
        <cdr:sp macro="" textlink="">
          <cdr:nvSpPr>
            <cdr:cNvPr id="1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6A697EA-CAE7-D9CD-A6C8-CF8804B236E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10146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Baseline impact (left-hand scale)</a:t>
              </a:r>
            </a:p>
          </cdr:txBody>
        </cdr:sp>
        <cdr:sp macro="" textlink="">
          <cdr:nvSpPr>
            <cdr:cNvPr id="1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6765FA1-08E7-0872-906D-ECC0849A244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2">
            <a:extLst xmlns:a="http://schemas.openxmlformats.org/drawingml/2006/main">
              <a:ext uri="{FF2B5EF4-FFF2-40B4-BE49-F238E27FC236}">
                <a16:creationId xmlns:a16="http://schemas.microsoft.com/office/drawing/2014/main" id="{05A2C3E6-071A-BFA6-CAD3-80047406A32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2228467" cy="101246"/>
            <a:chOff x="50800" y="50800"/>
            <a:chExt cx="2228467" cy="101246"/>
          </a:xfrm>
        </cdr:grpSpPr>
        <cdr:sp macro="" textlink="">
          <cdr:nvSpPr>
            <cdr:cNvPr id="1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DA04523-006B-2E1E-0F0D-B5A6480DFCF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10146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Risk balance (right-hand scale)</a:t>
              </a:r>
            </a:p>
          </cdr:txBody>
        </cdr:sp>
        <cdr:sp macro="" textlink="">
          <cdr:nvSpPr>
            <cdr:cNvPr id="1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40F3430-2FF2-AA57-D363-F6B665020DC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497536</xdr:colOff>
      <xdr:row>5</xdr:row>
      <xdr:rowOff>24834</xdr:rowOff>
    </xdr:from>
    <xdr:to>
      <xdr:col>8</xdr:col>
      <xdr:colOff>547995</xdr:colOff>
      <xdr:row>46</xdr:row>
      <xdr:rowOff>53420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EEA63D5-59D1-F356-8B72-96EFDB4F6E2D}"/>
            </a:ext>
          </a:extLst>
        </xdr:cNvPr>
        <xdr:cNvGrpSpPr/>
      </xdr:nvGrpSpPr>
      <xdr:grpSpPr>
        <a:xfrm>
          <a:off x="497536" y="834459"/>
          <a:ext cx="4489109" cy="6667511"/>
          <a:chOff x="9541273" y="1528781"/>
          <a:chExt cx="4482091" cy="6605849"/>
        </a:xfrm>
      </xdr:grpSpPr>
      <xdr:graphicFrame macro="">
        <xdr:nvGraphicFramePr>
          <xdr:cNvPr id="37" name="Chart 20">
            <a:extLst>
              <a:ext uri="{FF2B5EF4-FFF2-40B4-BE49-F238E27FC236}">
                <a16:creationId xmlns:a16="http://schemas.microsoft.com/office/drawing/2014/main" id="{E6EA3A78-1A2D-4365-B218-3C12C2DAC0AE}"/>
              </a:ext>
            </a:extLst>
          </xdr:cNvPr>
          <xdr:cNvGraphicFramePr>
            <a:graphicFrameLocks/>
          </xdr:cNvGraphicFramePr>
        </xdr:nvGraphicFramePr>
        <xdr:xfrm>
          <a:off x="9541273" y="3901887"/>
          <a:ext cx="4471101" cy="21181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8" name="Chart 20">
            <a:extLst>
              <a:ext uri="{FF2B5EF4-FFF2-40B4-BE49-F238E27FC236}">
                <a16:creationId xmlns:a16="http://schemas.microsoft.com/office/drawing/2014/main" id="{0BDEDF42-85B2-4228-A454-78F107FC3C25}"/>
              </a:ext>
            </a:extLst>
          </xdr:cNvPr>
          <xdr:cNvGraphicFramePr>
            <a:graphicFrameLocks/>
          </xdr:cNvGraphicFramePr>
        </xdr:nvGraphicFramePr>
        <xdr:xfrm>
          <a:off x="9541273" y="6016525"/>
          <a:ext cx="4471101" cy="21181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" name="Chart 19">
            <a:extLst>
              <a:ext uri="{FF2B5EF4-FFF2-40B4-BE49-F238E27FC236}">
                <a16:creationId xmlns:a16="http://schemas.microsoft.com/office/drawing/2014/main" id="{F0E1E270-7449-438F-A184-0CBEBF434CC5}"/>
              </a:ext>
            </a:extLst>
          </xdr:cNvPr>
          <xdr:cNvGraphicFramePr>
            <a:graphicFrameLocks/>
          </xdr:cNvGraphicFramePr>
        </xdr:nvGraphicFramePr>
        <xdr:xfrm>
          <a:off x="9541273" y="1528781"/>
          <a:ext cx="4482091" cy="237657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0.03732</cdr:x>
      <cdr:y>0.03219</cdr:y>
    </cdr:from>
    <cdr:to>
      <cdr:x>0.9972</cdr:x>
      <cdr:y>0.08255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C4614B0D-0CE0-4004-8401-C12CBADAD10D}"/>
            </a:ext>
          </a:extLst>
        </cdr:cNvPr>
        <cdr:cNvSpPr txBox="1"/>
      </cdr:nvSpPr>
      <cdr:spPr>
        <a:xfrm xmlns:a="http://schemas.openxmlformats.org/drawingml/2006/main">
          <a:off x="167932" y="68612"/>
          <a:ext cx="4319247" cy="107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0.04012</cdr:x>
      <cdr:y>0.0303</cdr:y>
    </cdr:from>
    <cdr:to>
      <cdr:x>1</cdr:x>
      <cdr:y>0.08066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A875EB3E-E6A1-4FA7-B79E-938E3EB061F1}"/>
            </a:ext>
          </a:extLst>
        </cdr:cNvPr>
        <cdr:cNvSpPr txBox="1"/>
      </cdr:nvSpPr>
      <cdr:spPr>
        <a:xfrm xmlns:a="http://schemas.openxmlformats.org/drawingml/2006/main">
          <a:off x="180531" y="64576"/>
          <a:ext cx="4319247" cy="107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absSizeAnchor xmlns:cdr="http://schemas.openxmlformats.org/drawingml/2006/chartDrawing">
    <cdr:from>
      <cdr:x>0.04876</cdr:x>
      <cdr:y>0.14778</cdr:y>
    </cdr:from>
    <cdr:ext cx="4280882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55F5F0C5-40DD-8936-97BD-3E872EE60AD9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280882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absSizeAnchor>
  <cdr:absSizeAnchor xmlns:cdr="http://schemas.openxmlformats.org/drawingml/2006/chartDrawing">
    <cdr:from>
      <cdr:x>0.04876</cdr:x>
      <cdr:y>0</cdr:y>
    </cdr:from>
    <cdr:ext cx="4141181" cy="303738"/>
    <cdr:grpSp>
      <cdr:nvGrpSpPr>
        <cdr:cNvPr id="13" name="Legend">
          <a:extLst xmlns:a="http://schemas.openxmlformats.org/drawingml/2006/main">
            <a:ext uri="{FF2B5EF4-FFF2-40B4-BE49-F238E27FC236}">
              <a16:creationId xmlns:a16="http://schemas.microsoft.com/office/drawing/2014/main" id="{C5686C00-7F44-DFCB-D033-7C5039ECD197}"/>
            </a:ext>
          </a:extLst>
        </cdr:cNvPr>
        <cdr:cNvGrpSpPr/>
      </cdr:nvGrpSpPr>
      <cdr:grpSpPr>
        <a:xfrm xmlns:a="http://schemas.openxmlformats.org/drawingml/2006/main">
          <a:off x="218889" y="0"/>
          <a:ext cx="4141181" cy="303738"/>
          <a:chOff x="50800" y="50800"/>
          <a:chExt cx="4141181" cy="303738"/>
        </a:xfrm>
      </cdr:grpSpPr>
      <cdr:grpSp>
        <cdr:nvGrpSpPr>
          <cdr:cNvPr id="6" name="Ltxb1">
            <a:extLst xmlns:a="http://schemas.openxmlformats.org/drawingml/2006/main">
              <a:ext uri="{FF2B5EF4-FFF2-40B4-BE49-F238E27FC236}">
                <a16:creationId xmlns:a16="http://schemas.microsoft.com/office/drawing/2014/main" id="{2044BC42-A4E1-E287-F229-23C08168D14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18643" cy="101230"/>
            <a:chOff x="50800" y="50800"/>
            <a:chExt cx="4141181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7C1CC6A-59CD-79DD-3E6D-AF0B6FD06292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418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28F5B94-4E56-C7E0-6C04-2D0C0FC4615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9" name="Ltxb2">
            <a:extLst xmlns:a="http://schemas.openxmlformats.org/drawingml/2006/main">
              <a:ext uri="{FF2B5EF4-FFF2-40B4-BE49-F238E27FC236}">
                <a16:creationId xmlns:a16="http://schemas.microsoft.com/office/drawing/2014/main" id="{9289E44F-A584-770E-9817-A47FCFFC6F4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1181" cy="101246"/>
            <a:chOff x="50800" y="50800"/>
            <a:chExt cx="4141181" cy="101246"/>
          </a:xfrm>
        </cdr:grpSpPr>
        <cdr:sp macro="" textlink="">
          <cdr:nvSpPr>
            <cdr:cNvPr id="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982A4CC-D8AB-1FE0-0F51-F3C41D8D9A5E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418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6081F2D-093A-3B53-C543-81D6D9CDE11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2" name="Ltxb3">
            <a:extLst xmlns:a="http://schemas.openxmlformats.org/drawingml/2006/main">
              <a:ext uri="{FF2B5EF4-FFF2-40B4-BE49-F238E27FC236}">
                <a16:creationId xmlns:a16="http://schemas.microsoft.com/office/drawing/2014/main" id="{9F0F1F41-E7CD-F968-91DF-40AC6F602D8A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1181" cy="101246"/>
            <a:chOff x="50800" y="50800"/>
            <a:chExt cx="4141181" cy="101246"/>
          </a:xfrm>
        </cdr:grpSpPr>
        <cdr:sp macro="" textlink="">
          <cdr:nvSpPr>
            <cdr:cNvPr id="1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3FE08C3-39C1-BFE8-B518-48DBB80498A1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418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1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84CFAFE-83AF-B065-3D56-5107999B168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3</xdr:row>
      <xdr:rowOff>57150</xdr:rowOff>
    </xdr:from>
    <xdr:ext cx="4536440" cy="2272238"/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7B628DBB-0D15-4F1B-AEFD-F1D58A1BA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7A273EE1-4497-6D06-A177-58C6EB191BB4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290BF1C-C9CB-2B49-C594-6B6A33DE65B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9C222DD-64B0-0976-E1D9-D1C6B263402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E9A6E02-ABE9-7E32-0BBE-DC0B606989C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005952E-14DE-45A1-3548-5243FC5050F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E88AF6B-BE16-CC53-767A-6532FCA7679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BA633FD-ED6F-41EC-2C9F-C7190972A64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1E817717-E223-72AC-0BEC-065F1BDF10E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0C530B4-4008-610C-6CC7-24F1AD047C6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6289CC4-EAD8-F5B3-E0CE-17968123342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0</xdr:rowOff>
    </xdr:from>
    <xdr:to>
      <xdr:col>9</xdr:col>
      <xdr:colOff>59690</xdr:colOff>
      <xdr:row>16</xdr:row>
      <xdr:rowOff>34925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6D6F232D-D586-4548-BDB5-C33418022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0.13443</cdr:x>
      <cdr:y>0.09586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0BC3631A-3D3D-4714-5834-7125C01C5B3E}"/>
            </a:ext>
          </a:extLst>
        </cdr:cNvPr>
        <cdr:cNvGrpSpPr/>
      </cdr:nvGrpSpPr>
      <cdr:grpSpPr>
        <a:xfrm xmlns:a="http://schemas.openxmlformats.org/drawingml/2006/main">
          <a:off x="190440" y="0"/>
          <a:ext cx="419394" cy="206962"/>
          <a:chOff x="0" y="0"/>
          <a:chExt cx="422017" cy="203458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31283BE8-1255-C9AB-970C-2CC1EFC8955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BEE68C1-8542-CD2E-8AF4-968F5A5AB12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E095B54-8929-5B49-3E65-81D98AF58612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D9C533A7-F184-DBB8-16C0-98DFCD9E37DC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D242514-D5E3-440F-7416-E7905CD8A13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128309D-5106-1B7E-09B2-1DA5B631C8EB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225042</xdr:colOff>
      <xdr:row>3</xdr:row>
      <xdr:rowOff>150621</xdr:rowOff>
    </xdr:from>
    <xdr:to>
      <xdr:col>8</xdr:col>
      <xdr:colOff>831887</xdr:colOff>
      <xdr:row>44</xdr:row>
      <xdr:rowOff>91970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B9F0C803-0F82-4B0A-0D65-321F6CE2A5F8}"/>
            </a:ext>
          </a:extLst>
        </xdr:cNvPr>
        <xdr:cNvGrpSpPr/>
      </xdr:nvGrpSpPr>
      <xdr:grpSpPr>
        <a:xfrm>
          <a:off x="225042" y="621637"/>
          <a:ext cx="4511048" cy="6420443"/>
          <a:chOff x="9640845" y="1665370"/>
          <a:chExt cx="4507229" cy="6572780"/>
        </a:xfrm>
      </xdr:grpSpPr>
      <xdr:graphicFrame macro="">
        <xdr:nvGraphicFramePr>
          <xdr:cNvPr id="15" name="Chart 23">
            <a:extLst>
              <a:ext uri="{FF2B5EF4-FFF2-40B4-BE49-F238E27FC236}">
                <a16:creationId xmlns:a16="http://schemas.microsoft.com/office/drawing/2014/main" id="{E7761E16-6FD6-97F2-C635-0760A7825439}"/>
              </a:ext>
            </a:extLst>
          </xdr:cNvPr>
          <xdr:cNvGraphicFramePr>
            <a:graphicFrameLocks/>
          </xdr:cNvGraphicFramePr>
        </xdr:nvGraphicFramePr>
        <xdr:xfrm>
          <a:off x="9640845" y="4046766"/>
          <a:ext cx="4507229" cy="20941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6" name="Chart 23">
            <a:extLst>
              <a:ext uri="{FF2B5EF4-FFF2-40B4-BE49-F238E27FC236}">
                <a16:creationId xmlns:a16="http://schemas.microsoft.com/office/drawing/2014/main" id="{D6F69C34-B054-3A6D-3FCA-7088C9A35480}"/>
              </a:ext>
            </a:extLst>
          </xdr:cNvPr>
          <xdr:cNvGraphicFramePr>
            <a:graphicFrameLocks/>
          </xdr:cNvGraphicFramePr>
        </xdr:nvGraphicFramePr>
        <xdr:xfrm>
          <a:off x="9640845" y="6138640"/>
          <a:ext cx="4507229" cy="20995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7" name="Chart 22">
            <a:extLst>
              <a:ext uri="{FF2B5EF4-FFF2-40B4-BE49-F238E27FC236}">
                <a16:creationId xmlns:a16="http://schemas.microsoft.com/office/drawing/2014/main" id="{7F110461-C52A-4DC6-8E45-8BAE90116582}"/>
              </a:ext>
            </a:extLst>
          </xdr:cNvPr>
          <xdr:cNvGraphicFramePr>
            <a:graphicFrameLocks/>
          </xdr:cNvGraphicFramePr>
        </xdr:nvGraphicFramePr>
        <xdr:xfrm>
          <a:off x="9640845" y="1665370"/>
          <a:ext cx="4506497" cy="2383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0.03552</cdr:x>
      <cdr:y>0.03082</cdr:y>
    </cdr:from>
    <cdr:to>
      <cdr:x>0.9954</cdr:x>
      <cdr:y>0.08182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B9E6CEC5-C48E-4CD3-9B1A-D9BF07A6BF60}"/>
            </a:ext>
          </a:extLst>
        </cdr:cNvPr>
        <cdr:cNvSpPr txBox="1"/>
      </cdr:nvSpPr>
      <cdr:spPr>
        <a:xfrm xmlns:a="http://schemas.openxmlformats.org/drawingml/2006/main">
          <a:off x="160993" y="65128"/>
          <a:ext cx="4350158" cy="107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0.11597</cdr:x>
      <cdr:y>0.11023</cdr:y>
    </cdr:from>
    <cdr:ext cx="2105720" cy="126894"/>
    <cdr:sp macro="" textlink="">
      <cdr:nvSpPr>
        <cdr:cNvPr id="10" name="Category">
          <a:extLst xmlns:a="http://schemas.openxmlformats.org/drawingml/2006/main">
            <a:ext uri="{FF2B5EF4-FFF2-40B4-BE49-F238E27FC236}">
              <a16:creationId xmlns:a16="http://schemas.microsoft.com/office/drawing/2014/main" id="{7BF10E98-0075-C483-0AD4-B28DC6E4D4EB}"/>
            </a:ext>
          </a:extLst>
        </cdr:cNvPr>
        <cdr:cNvSpPr txBox="1"/>
      </cdr:nvSpPr>
      <cdr:spPr>
        <a:xfrm xmlns:a="http://schemas.openxmlformats.org/drawingml/2006/main">
          <a:off x="308993" y="253292"/>
          <a:ext cx="2105720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Impact on real GDP growth forecasts</a:t>
          </a:r>
        </a:p>
      </cdr:txBody>
    </cdr:sp>
  </cdr:absSizeAnchor>
  <cdr:absSizeAnchor xmlns:cdr="http://schemas.openxmlformats.org/drawingml/2006/chartDrawing">
    <cdr:from>
      <cdr:x>0.11597</cdr:x>
      <cdr:y>0</cdr:y>
    </cdr:from>
    <cdr:ext cx="2203680" cy="202492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868CDA80-9EF6-7F21-097F-A13C95B50B3F}"/>
            </a:ext>
          </a:extLst>
        </cdr:cNvPr>
        <cdr:cNvGrpSpPr/>
      </cdr:nvGrpSpPr>
      <cdr:grpSpPr>
        <a:xfrm xmlns:a="http://schemas.openxmlformats.org/drawingml/2006/main">
          <a:off x="309083" y="0"/>
          <a:ext cx="2203680" cy="202492"/>
          <a:chOff x="50800" y="50800"/>
          <a:chExt cx="2203680" cy="202492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E1555B1F-16F1-7F51-8A30-2FC89698AA2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203680" cy="101246"/>
            <a:chOff x="50800" y="50800"/>
            <a:chExt cx="2203067" cy="101246"/>
          </a:xfrm>
        </cdr:grpSpPr>
        <cdr:sp macro="" textlink="">
          <cdr:nvSpPr>
            <cdr:cNvPr id="1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08DA938-F444-9DAF-2404-AA9366D0277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7606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Baseline impact (left-hand scale)</a:t>
              </a:r>
            </a:p>
          </cdr:txBody>
        </cdr:sp>
        <cdr:sp macro="" textlink="">
          <cdr:nvSpPr>
            <cdr:cNvPr id="1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A837506-F64B-13AB-943E-3FC2B55F0AB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2">
            <a:extLst xmlns:a="http://schemas.openxmlformats.org/drawingml/2006/main">
              <a:ext uri="{FF2B5EF4-FFF2-40B4-BE49-F238E27FC236}">
                <a16:creationId xmlns:a16="http://schemas.microsoft.com/office/drawing/2014/main" id="{F38F8828-4508-B732-ECAC-12775D4E71A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2203067" cy="101246"/>
            <a:chOff x="50800" y="50800"/>
            <a:chExt cx="2203067" cy="101246"/>
          </a:xfrm>
        </cdr:grpSpPr>
        <cdr:sp macro="" textlink="">
          <cdr:nvSpPr>
            <cdr:cNvPr id="1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98F9586-45CE-5948-D45C-D4C44D1A688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7606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Risk balance (right-hand scale)</a:t>
              </a:r>
            </a:p>
          </cdr:txBody>
        </cdr:sp>
        <cdr:sp macro="" textlink="">
          <cdr:nvSpPr>
            <cdr:cNvPr id="1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AB1F3D8-0648-8CD6-B55E-C2844164EFE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0.03642</cdr:x>
      <cdr:y>0.02491</cdr:y>
    </cdr:from>
    <cdr:to>
      <cdr:x>0.9963</cdr:x>
      <cdr:y>0.07591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273227D3-8E3F-40D7-BC99-45F48C6783EF}"/>
            </a:ext>
          </a:extLst>
        </cdr:cNvPr>
        <cdr:cNvSpPr txBox="1"/>
      </cdr:nvSpPr>
      <cdr:spPr>
        <a:xfrm xmlns:a="http://schemas.openxmlformats.org/drawingml/2006/main">
          <a:off x="165064" y="52917"/>
          <a:ext cx="4350158" cy="108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absSizeAnchor xmlns:cdr="http://schemas.openxmlformats.org/drawingml/2006/chartDrawing">
    <cdr:from>
      <cdr:x>0.04856</cdr:x>
      <cdr:y>0.14778</cdr:y>
    </cdr:from>
    <cdr:ext cx="4276979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7AE92D28-4017-6653-F4AD-ED57A1C0C0DB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276979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absSizeAnchor>
  <cdr:absSizeAnchor xmlns:cdr="http://schemas.openxmlformats.org/drawingml/2006/chartDrawing">
    <cdr:from>
      <cdr:x>0.04856</cdr:x>
      <cdr:y>0</cdr:y>
    </cdr:from>
    <cdr:ext cx="4159489" cy="303737"/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97CB3502-8B19-B1FC-9FD5-979247CC2575}"/>
            </a:ext>
          </a:extLst>
        </cdr:cNvPr>
        <cdr:cNvGrpSpPr/>
      </cdr:nvGrpSpPr>
      <cdr:grpSpPr>
        <a:xfrm xmlns:a="http://schemas.openxmlformats.org/drawingml/2006/main">
          <a:off x="219021" y="0"/>
          <a:ext cx="4159489" cy="303737"/>
          <a:chOff x="50800" y="50800"/>
          <a:chExt cx="4159491" cy="303738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9B893CBF-2014-767C-9A68-B31D5E18FE7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39607" cy="98263"/>
            <a:chOff x="50800" y="50800"/>
            <a:chExt cx="4159491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9FBD3AA-F491-7320-8241-2F08419B939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3249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51776E2-EFEA-B149-024C-D632BC1BD26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06C78641-EAE2-D02F-17D9-A89D579D454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59491" cy="101246"/>
            <a:chOff x="50800" y="50800"/>
            <a:chExt cx="4159491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A87CA48-D90C-DFF7-3BE6-EEAE39F594D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3249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67936F3-52AD-8904-7EBA-0E412B5B3B4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3">
            <a:extLst xmlns:a="http://schemas.openxmlformats.org/drawingml/2006/main">
              <a:ext uri="{FF2B5EF4-FFF2-40B4-BE49-F238E27FC236}">
                <a16:creationId xmlns:a16="http://schemas.microsoft.com/office/drawing/2014/main" id="{5F63DFD5-1142-71DF-FF46-541F00AD2BA5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59491" cy="101246"/>
            <a:chOff x="50800" y="50800"/>
            <a:chExt cx="4159491" cy="101246"/>
          </a:xfrm>
        </cdr:grpSpPr>
        <cdr:sp macro="" textlink="">
          <cdr:nvSpPr>
            <cdr:cNvPr id="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45121CD-0A23-D00E-73FE-ADED1C5BDF2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3249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1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86E5152-FF2A-9C80-8633-8337FC4EDED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</xdr:row>
      <xdr:rowOff>8792</xdr:rowOff>
    </xdr:from>
    <xdr:to>
      <xdr:col>8</xdr:col>
      <xdr:colOff>859790</xdr:colOff>
      <xdr:row>17</xdr:row>
      <xdr:rowOff>14080</xdr:rowOff>
    </xdr:to>
    <xdr:graphicFrame macro="">
      <xdr:nvGraphicFramePr>
        <xdr:cNvPr id="2" name="Chart 23">
          <a:extLst>
            <a:ext uri="{FF2B5EF4-FFF2-40B4-BE49-F238E27FC236}">
              <a16:creationId xmlns:a16="http://schemas.microsoft.com/office/drawing/2014/main" id="{8E4067DE-EBB4-45D6-BB84-F6909279A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462253BE-7EA3-33ED-5D2D-06C8E322C802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2983545-7DAE-67A3-86CC-004EBB4994B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F24DA6C-91F9-C24C-0D75-6B4A6A39F10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72ABDA4-97EA-F5BC-5636-6A8A1135430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01B8015C-EA9D-D4F2-97EA-EDDA18B9FCB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1DA124D-79BE-95BB-69A0-D531A10FEEB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60B89A1-8660-2DE7-DC42-4D98B8755C5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88B405FC-F0D4-FDFE-1F5F-C885BC1C8364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16538C4-13C8-5F15-63A3-5D309C85D27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ACB877C-C393-EBCC-9182-43EA004444A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198492</xdr:colOff>
      <xdr:row>2</xdr:row>
      <xdr:rowOff>134312</xdr:rowOff>
    </xdr:from>
    <xdr:to>
      <xdr:col>9</xdr:col>
      <xdr:colOff>154781</xdr:colOff>
      <xdr:row>26</xdr:row>
      <xdr:rowOff>98897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1FCE4885-38CE-DCAC-5A61-E78521CDCF09}"/>
            </a:ext>
          </a:extLst>
        </xdr:cNvPr>
        <xdr:cNvGrpSpPr/>
      </xdr:nvGrpSpPr>
      <xdr:grpSpPr>
        <a:xfrm>
          <a:off x="198492" y="515312"/>
          <a:ext cx="4547339" cy="4574685"/>
          <a:chOff x="459176" y="844488"/>
          <a:chExt cx="4546650" cy="4553437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6D54DCB3-8F5B-519F-425B-AE6E22634B70}"/>
              </a:ext>
            </a:extLst>
          </xdr:cNvPr>
          <xdr:cNvGrpSpPr/>
        </xdr:nvGrpSpPr>
        <xdr:grpSpPr>
          <a:xfrm>
            <a:off x="459176" y="3234646"/>
            <a:ext cx="4546650" cy="2163279"/>
            <a:chOff x="5622000" y="8096248"/>
            <a:chExt cx="4552799" cy="2340056"/>
          </a:xfrm>
        </xdr:grpSpPr>
        <xdr:graphicFrame macro="">
          <xdr:nvGraphicFramePr>
            <xdr:cNvPr id="5" name="Chart 3">
              <a:extLst>
                <a:ext uri="{FF2B5EF4-FFF2-40B4-BE49-F238E27FC236}">
                  <a16:creationId xmlns:a16="http://schemas.microsoft.com/office/drawing/2014/main" id="{7CC35B07-BE3A-3553-3A09-7A14B7E0AF27}"/>
                </a:ext>
              </a:extLst>
            </xdr:cNvPr>
            <xdr:cNvGraphicFramePr>
              <a:graphicFrameLocks/>
            </xdr:cNvGraphicFramePr>
          </xdr:nvGraphicFramePr>
          <xdr:xfrm>
            <a:off x="5622000" y="8102883"/>
            <a:ext cx="2266950" cy="233342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6" name="Chart 4">
              <a:extLst>
                <a:ext uri="{FF2B5EF4-FFF2-40B4-BE49-F238E27FC236}">
                  <a16:creationId xmlns:a16="http://schemas.microsoft.com/office/drawing/2014/main" id="{75CCEC45-BAAF-B41A-BF03-9A4A0E36FB5C}"/>
                </a:ext>
              </a:extLst>
            </xdr:cNvPr>
            <xdr:cNvGraphicFramePr>
              <a:graphicFrameLocks/>
            </xdr:cNvGraphicFramePr>
          </xdr:nvGraphicFramePr>
          <xdr:xfrm>
            <a:off x="7907849" y="8096248"/>
            <a:ext cx="2266950" cy="233342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B01892B2-6390-E1CA-9938-A03B04225E1B}"/>
              </a:ext>
            </a:extLst>
          </xdr:cNvPr>
          <xdr:cNvGrpSpPr/>
        </xdr:nvGrpSpPr>
        <xdr:grpSpPr>
          <a:xfrm>
            <a:off x="459176" y="844488"/>
            <a:ext cx="4546650" cy="2397927"/>
            <a:chOff x="459176" y="845177"/>
            <a:chExt cx="4547339" cy="2407796"/>
          </a:xfrm>
        </xdr:grpSpPr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66EDB25F-2B1E-F5D8-7913-091325C8A76F}"/>
                </a:ext>
              </a:extLst>
            </xdr:cNvPr>
            <xdr:cNvGrpSpPr/>
          </xdr:nvGrpSpPr>
          <xdr:grpSpPr>
            <a:xfrm>
              <a:off x="459176" y="1082158"/>
              <a:ext cx="4547339" cy="2170815"/>
              <a:chOff x="459176" y="1082158"/>
              <a:chExt cx="4547339" cy="2170815"/>
            </a:xfrm>
          </xdr:grpSpPr>
          <xdr:graphicFrame macro="">
            <xdr:nvGraphicFramePr>
              <xdr:cNvPr id="7" name="Chart 1">
                <a:extLst>
                  <a:ext uri="{FF2B5EF4-FFF2-40B4-BE49-F238E27FC236}">
                    <a16:creationId xmlns:a16="http://schemas.microsoft.com/office/drawing/2014/main" id="{9793E272-8E5C-2CF5-F25A-5BA0D4A8F8B9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59176" y="1082158"/>
              <a:ext cx="2263620" cy="21708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18" name="Chart 6">
                <a:extLst>
                  <a:ext uri="{FF2B5EF4-FFF2-40B4-BE49-F238E27FC236}">
                    <a16:creationId xmlns:a16="http://schemas.microsoft.com/office/drawing/2014/main" id="{402EBEA2-94E6-0FF4-2A8A-F106F019C69F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2727330" y="1133086"/>
              <a:ext cx="2279185" cy="21198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  <xdr:grpSp>
          <xdr:nvGrpSpPr>
            <xdr:cNvPr id="19" name="Legend">
              <a:extLst>
                <a:ext uri="{FF2B5EF4-FFF2-40B4-BE49-F238E27FC236}">
                  <a16:creationId xmlns:a16="http://schemas.microsoft.com/office/drawing/2014/main" id="{0C58C2CE-E1EB-4F6E-C964-F7F8B59BC994}"/>
                </a:ext>
              </a:extLst>
            </xdr:cNvPr>
            <xdr:cNvGrpSpPr/>
          </xdr:nvGrpSpPr>
          <xdr:grpSpPr>
            <a:xfrm>
              <a:off x="755908" y="845177"/>
              <a:ext cx="1826983" cy="203154"/>
              <a:chOff x="0" y="0"/>
              <a:chExt cx="1824325" cy="202494"/>
            </a:xfrm>
          </xdr:grpSpPr>
          <xdr:grpSp>
            <xdr:nvGrpSpPr>
              <xdr:cNvPr id="20" name="Ltxb1">
                <a:extLst>
                  <a:ext uri="{FF2B5EF4-FFF2-40B4-BE49-F238E27FC236}">
                    <a16:creationId xmlns:a16="http://schemas.microsoft.com/office/drawing/2014/main" id="{C9BED9B5-D02F-F8B9-5069-4334C34F207C}"/>
                  </a:ext>
                </a:extLst>
              </xdr:cNvPr>
              <xdr:cNvGrpSpPr/>
            </xdr:nvGrpSpPr>
            <xdr:grpSpPr>
              <a:xfrm>
                <a:off x="0" y="0"/>
                <a:ext cx="1824325" cy="100298"/>
                <a:chOff x="0" y="0"/>
                <a:chExt cx="1817183" cy="101246"/>
              </a:xfrm>
            </xdr:grpSpPr>
            <xdr:sp macro="" textlink="">
              <xdr:nvSpPr>
                <xdr:cNvPr id="24" name="Ltxb1a">
                  <a:extLst>
                    <a:ext uri="{FF2B5EF4-FFF2-40B4-BE49-F238E27FC236}">
                      <a16:creationId xmlns:a16="http://schemas.microsoft.com/office/drawing/2014/main" id="{4977DFF1-B463-987A-CA03-9E9FD20737F9}"/>
                    </a:ext>
                  </a:extLst>
                </xdr:cNvPr>
                <xdr:cNvSpPr txBox="1"/>
              </xdr:nvSpPr>
              <xdr:spPr>
                <a:xfrm>
                  <a:off x="127000" y="0"/>
                  <a:ext cx="1690183" cy="101246"/>
                </a:xfrm>
                <a:prstGeom prst="rect">
                  <a:avLst/>
                </a:prstGeom>
              </xdr:spPr>
              <xdr:txBody>
                <a:bodyPr vert="horz" wrap="square" lIns="6350" tIns="6350" rIns="6350" bIns="6350" rtlCol="0">
                  <a:sp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GB" sz="600" b="0" i="0">
                      <a:solidFill>
                        <a:srgbClr val="000000"/>
                      </a:solidFill>
                      <a:latin typeface="Arial" panose="020B0604020202020204" pitchFamily="34" charset="0"/>
                    </a:rPr>
                    <a:t>Q1 2025</a:t>
                  </a:r>
                </a:p>
              </xdr:txBody>
            </xdr:sp>
            <xdr:sp macro="" textlink="">
              <xdr:nvSpPr>
                <xdr:cNvPr id="25" name="Ltxb1b">
                  <a:extLst>
                    <a:ext uri="{FF2B5EF4-FFF2-40B4-BE49-F238E27FC236}">
                      <a16:creationId xmlns:a16="http://schemas.microsoft.com/office/drawing/2014/main" id="{3D281B70-4FA6-59CE-D93F-0C79760BA0A1}"/>
                    </a:ext>
                  </a:extLst>
                </xdr:cNvPr>
                <xdr:cNvSpPr/>
              </xdr:nvSpPr>
              <xdr:spPr>
                <a:xfrm>
                  <a:off x="0" y="21590"/>
                  <a:ext cx="63500" cy="63500"/>
                </a:xfrm>
                <a:prstGeom prst="ellipse">
                  <a:avLst/>
                </a:prstGeom>
                <a:solidFill>
                  <a:srgbClr val="FFB400"/>
                </a:solidFill>
                <a:ln w="25400" cap="flat" cmpd="sng" algn="ctr">
                  <a:noFill/>
                  <a:prstDash val="solid"/>
                </a:ln>
                <a:effectLst/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/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/>
                </a:p>
              </xdr:txBody>
            </xdr:sp>
          </xdr:grpSp>
          <xdr:grpSp>
            <xdr:nvGrpSpPr>
              <xdr:cNvPr id="21" name="Ltxb2">
                <a:extLst>
                  <a:ext uri="{FF2B5EF4-FFF2-40B4-BE49-F238E27FC236}">
                    <a16:creationId xmlns:a16="http://schemas.microsoft.com/office/drawing/2014/main" id="{0E674861-D3BA-9C3C-4605-1E7BF27F5CC2}"/>
                  </a:ext>
                </a:extLst>
              </xdr:cNvPr>
              <xdr:cNvGrpSpPr/>
            </xdr:nvGrpSpPr>
            <xdr:grpSpPr>
              <a:xfrm>
                <a:off x="0" y="101247"/>
                <a:ext cx="1817183" cy="101247"/>
                <a:chOff x="0" y="101247"/>
                <a:chExt cx="1817183" cy="101246"/>
              </a:xfrm>
            </xdr:grpSpPr>
            <xdr:sp macro="" textlink="">
              <xdr:nvSpPr>
                <xdr:cNvPr id="22" name="Ltxb2a">
                  <a:extLst>
                    <a:ext uri="{FF2B5EF4-FFF2-40B4-BE49-F238E27FC236}">
                      <a16:creationId xmlns:a16="http://schemas.microsoft.com/office/drawing/2014/main" id="{38A12062-CD64-B5E3-46B5-D8AFAFC63168}"/>
                    </a:ext>
                  </a:extLst>
                </xdr:cNvPr>
                <xdr:cNvSpPr txBox="1"/>
              </xdr:nvSpPr>
              <xdr:spPr>
                <a:xfrm>
                  <a:off x="127000" y="101247"/>
                  <a:ext cx="1690183" cy="101246"/>
                </a:xfrm>
                <a:prstGeom prst="rect">
                  <a:avLst/>
                </a:prstGeom>
              </xdr:spPr>
              <xdr:txBody>
                <a:bodyPr vert="horz" wrap="square" lIns="6350" tIns="6350" rIns="6350" bIns="6350" rtlCol="0">
                  <a:sp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GB" sz="600" b="0" i="0">
                      <a:solidFill>
                        <a:srgbClr val="000000"/>
                      </a:solidFill>
                      <a:latin typeface="Arial" panose="020B0604020202020204" pitchFamily="34" charset="0"/>
                    </a:rPr>
                    <a:t>Q2 2025</a:t>
                  </a:r>
                </a:p>
              </xdr:txBody>
            </xdr:sp>
            <xdr:sp macro="" textlink="">
              <xdr:nvSpPr>
                <xdr:cNvPr id="23" name="Ltxb2b">
                  <a:extLst>
                    <a:ext uri="{FF2B5EF4-FFF2-40B4-BE49-F238E27FC236}">
                      <a16:creationId xmlns:a16="http://schemas.microsoft.com/office/drawing/2014/main" id="{352ACB90-C8A8-70C6-FE16-806A1B8CC59E}"/>
                    </a:ext>
                  </a:extLst>
                </xdr:cNvPr>
                <xdr:cNvSpPr/>
              </xdr:nvSpPr>
              <xdr:spPr>
                <a:xfrm>
                  <a:off x="0" y="122837"/>
                  <a:ext cx="63500" cy="63500"/>
                </a:xfrm>
                <a:prstGeom prst="ellipse">
                  <a:avLst/>
                </a:prstGeom>
                <a:solidFill>
                  <a:srgbClr val="FF4B00"/>
                </a:solidFill>
                <a:ln w="25400" cap="flat" cmpd="sng" algn="ctr">
                  <a:noFill/>
                  <a:prstDash val="solid"/>
                </a:ln>
                <a:effectLst/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/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/>
                </a:p>
              </xdr:txBody>
            </xdr:sp>
          </xdr:grpSp>
        </xdr:grpSp>
      </xdr:grpSp>
    </xdr:grpSp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0.09336</cdr:x>
      <cdr:y>0.01746</cdr:y>
    </cdr:from>
    <cdr:to>
      <cdr:x>0.9944</cdr:x>
      <cdr:y>0.12236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A82384F1-1B53-41D3-8DE9-2E2BC34EE927}"/>
            </a:ext>
          </a:extLst>
        </cdr:cNvPr>
        <cdr:cNvSpPr txBox="1"/>
      </cdr:nvSpPr>
      <cdr:spPr>
        <a:xfrm xmlns:a="http://schemas.openxmlformats.org/drawingml/2006/main">
          <a:off x="210643" y="36874"/>
          <a:ext cx="2032962" cy="221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 panose="020B0604020202020204" pitchFamily="34" charset="0"/>
            </a:rPr>
            <a:t>c) Oil price (USD per barrel)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0.08401</cdr:x>
      <cdr:y>0.02556</cdr:y>
    </cdr:from>
    <cdr:to>
      <cdr:x>0.9944</cdr:x>
      <cdr:y>0.12468</cdr:y>
    </cdr:to>
    <cdr:sp macro="" textlink="">
      <cdr:nvSpPr>
        <cdr:cNvPr id="19" name="SubHeadline">
          <a:extLst xmlns:a="http://schemas.openxmlformats.org/drawingml/2006/main">
            <a:ext uri="{FF2B5EF4-FFF2-40B4-BE49-F238E27FC236}">
              <a16:creationId xmlns:a16="http://schemas.microsoft.com/office/drawing/2014/main" id="{5DE2E6EB-0249-4793-9344-35E1658F2DC5}"/>
            </a:ext>
          </a:extLst>
        </cdr:cNvPr>
        <cdr:cNvSpPr txBox="1"/>
      </cdr:nvSpPr>
      <cdr:spPr>
        <a:xfrm xmlns:a="http://schemas.openxmlformats.org/drawingml/2006/main">
          <a:off x="189547" y="54574"/>
          <a:ext cx="2054058" cy="2116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d) Annual growth in compensation per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d)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 employee (annual percentage changes)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0.12754</cdr:x>
      <cdr:y>0.02253</cdr:y>
    </cdr:from>
    <cdr:to>
      <cdr:x>0.99583</cdr:x>
      <cdr:y>0.12771</cdr:y>
    </cdr:to>
    <cdr:sp macro="" textlink="">
      <cdr:nvSpPr>
        <cdr:cNvPr id="45" name="SubHeadline">
          <a:extLst xmlns:a="http://schemas.openxmlformats.org/drawingml/2006/main">
            <a:ext uri="{FF2B5EF4-FFF2-40B4-BE49-F238E27FC236}">
              <a16:creationId xmlns:a16="http://schemas.microsoft.com/office/drawing/2014/main" id="{F71AA5B5-936C-4DB3-96AC-39D4FCECF38C}"/>
            </a:ext>
          </a:extLst>
        </cdr:cNvPr>
        <cdr:cNvSpPr txBox="1"/>
      </cdr:nvSpPr>
      <cdr:spPr>
        <a:xfrm xmlns:a="http://schemas.openxmlformats.org/drawingml/2006/main">
          <a:off x="288972" y="48912"/>
          <a:ext cx="1967275" cy="228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7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Interest </a:t>
          </a:r>
          <a:r>
            <a:rPr lang="en-GB" sz="7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rate on ECB’s deposit facility </a:t>
          </a:r>
          <a:r>
            <a:rPr lang="en-GB" sz="7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(percentages)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0.1254</cdr:x>
      <cdr:y>0</cdr:y>
    </cdr:from>
    <cdr:to>
      <cdr:x>1</cdr:x>
      <cdr:y>0.10647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370C4B2F-B54E-47DA-A8D4-7B6CAC40BB40}"/>
            </a:ext>
          </a:extLst>
        </cdr:cNvPr>
        <cdr:cNvSpPr txBox="1"/>
      </cdr:nvSpPr>
      <cdr:spPr>
        <a:xfrm xmlns:a="http://schemas.openxmlformats.org/drawingml/2006/main">
          <a:off x="285807" y="0"/>
          <a:ext cx="1993378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135914</xdr:colOff>
      <xdr:row>10</xdr:row>
      <xdr:rowOff>70484</xdr:rowOff>
    </xdr:from>
    <xdr:to>
      <xdr:col>13</xdr:col>
      <xdr:colOff>376139</xdr:colOff>
      <xdr:row>23</xdr:row>
      <xdr:rowOff>124459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11418BDA-DD20-4C1E-8B7D-293F9E008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0.0422</cdr:x>
      <cdr:y>0</cdr:y>
    </cdr:from>
    <cdr:to>
      <cdr:x>0.41992</cdr:x>
      <cdr:y>0.09492</cdr:y>
    </cdr:to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D94643CD-6865-08B2-F6E8-AC35F428B71A}"/>
            </a:ext>
          </a:extLst>
        </cdr:cNvPr>
        <cdr:cNvGrpSpPr/>
      </cdr:nvGrpSpPr>
      <cdr:grpSpPr>
        <a:xfrm xmlns:a="http://schemas.openxmlformats.org/drawingml/2006/main">
          <a:off x="191419" y="0"/>
          <a:ext cx="1713338" cy="204932"/>
          <a:chOff x="-1928" y="0"/>
          <a:chExt cx="1689473" cy="204306"/>
        </a:xfrm>
      </cdr:grpSpPr>
      <cdr:grpSp>
        <cdr:nvGrpSpPr>
          <cdr:cNvPr id="16" name="Ltxb1">
            <a:extLst xmlns:a="http://schemas.openxmlformats.org/drawingml/2006/main">
              <a:ext uri="{FF2B5EF4-FFF2-40B4-BE49-F238E27FC236}">
                <a16:creationId xmlns:a16="http://schemas.microsoft.com/office/drawing/2014/main" id="{BE9232B9-D513-31A3-52FC-E3BC8DC24D4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2" cy="101729"/>
            <a:chOff x="0" y="0"/>
            <a:chExt cx="627202" cy="101729"/>
          </a:xfrm>
        </cdr:grpSpPr>
        <cdr:sp macro="" textlink="">
          <cdr:nvSpPr>
            <cdr:cNvPr id="2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5814E36-BCF7-DE8D-4AD1-0D6BA175651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Q1 2025</a:t>
              </a:r>
            </a:p>
          </cdr:txBody>
        </cdr:sp>
        <cdr:sp macro="" textlink="">
          <cdr:nvSpPr>
            <cdr:cNvPr id="2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D7130F3-DCC1-0481-4C63-70C88679B1CD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A5E4DB4A-500E-497C-55E7-8045B918D794}"/>
              </a:ext>
            </a:extLst>
          </cdr:cNvPr>
          <cdr:cNvGrpSpPr/>
        </cdr:nvGrpSpPr>
        <cdr:grpSpPr>
          <a:xfrm xmlns:a="http://schemas.openxmlformats.org/drawingml/2006/main">
            <a:off x="991518" y="2374"/>
            <a:ext cx="695189" cy="101730"/>
            <a:chOff x="991517" y="2375"/>
            <a:chExt cx="695189" cy="101729"/>
          </a:xfrm>
        </cdr:grpSpPr>
        <cdr:sp macro="" textlink="">
          <cdr:nvSpPr>
            <cdr:cNvPr id="2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CBD94C7-3225-17A8-80AE-C6AC301618C9}"/>
                </a:ext>
              </a:extLst>
            </cdr:cNvPr>
            <cdr:cNvSpPr txBox="1"/>
          </cdr:nvSpPr>
          <cdr:spPr>
            <a:xfrm xmlns:a="http://schemas.openxmlformats.org/drawingml/2006/main">
              <a:off x="1135208" y="2375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Q1 2025</a:t>
              </a:r>
            </a:p>
          </cdr:txBody>
        </cdr:sp>
        <cdr:sp macro="" textlink="">
          <cdr:nvSpPr>
            <cdr:cNvPr id="2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FBB75D0-4302-2800-0C4D-D4C5CD8DA45C}"/>
                </a:ext>
              </a:extLst>
            </cdr:cNvPr>
            <cdr:cNvSpPr/>
          </cdr:nvSpPr>
          <cdr:spPr>
            <a:xfrm xmlns:a="http://schemas.openxmlformats.org/drawingml/2006/main">
              <a:off x="991517" y="2376"/>
              <a:ext cx="88900" cy="88900"/>
            </a:xfrm>
            <a:prstGeom xmlns:a="http://schemas.openxmlformats.org/drawingml/2006/main" prst="mathMultiply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>
            <a:extLst xmlns:a="http://schemas.openxmlformats.org/drawingml/2006/main">
              <a:ext uri="{FF2B5EF4-FFF2-40B4-BE49-F238E27FC236}">
                <a16:creationId xmlns:a16="http://schemas.microsoft.com/office/drawing/2014/main" id="{6DC0A320-EDDE-0957-BA3B-7E8D40A79DBF}"/>
              </a:ext>
            </a:extLst>
          </cdr:cNvPr>
          <cdr:cNvGrpSpPr/>
        </cdr:nvGrpSpPr>
        <cdr:grpSpPr>
          <a:xfrm xmlns:a="http://schemas.openxmlformats.org/drawingml/2006/main">
            <a:off x="-1928" y="102577"/>
            <a:ext cx="634389" cy="101729"/>
            <a:chOff x="-1928" y="102577"/>
            <a:chExt cx="634389" cy="101729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1F958D2-8E8A-0624-C76E-328E1292745C}"/>
                </a:ext>
              </a:extLst>
            </cdr:cNvPr>
            <cdr:cNvSpPr txBox="1"/>
          </cdr:nvSpPr>
          <cdr:spPr>
            <a:xfrm xmlns:a="http://schemas.openxmlformats.org/drawingml/2006/main">
              <a:off x="132259" y="102577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Q2 2025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3E85655-7494-4A63-65F1-9148F9D5FE33}"/>
                </a:ext>
              </a:extLst>
            </cdr:cNvPr>
            <cdr:cNvSpPr/>
          </cdr:nvSpPr>
          <cdr:spPr>
            <a:xfrm xmlns:a="http://schemas.openxmlformats.org/drawingml/2006/main">
              <a:off x="-1928" y="117155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4">
            <a:extLst xmlns:a="http://schemas.openxmlformats.org/drawingml/2006/main">
              <a:ext uri="{FF2B5EF4-FFF2-40B4-BE49-F238E27FC236}">
                <a16:creationId xmlns:a16="http://schemas.microsoft.com/office/drawing/2014/main" id="{B6552E0B-E27D-EBDD-E874-AAF4E1609B51}"/>
              </a:ext>
            </a:extLst>
          </cdr:cNvPr>
          <cdr:cNvGrpSpPr/>
        </cdr:nvGrpSpPr>
        <cdr:grpSpPr>
          <a:xfrm xmlns:a="http://schemas.openxmlformats.org/drawingml/2006/main">
            <a:off x="1009047" y="101729"/>
            <a:ext cx="678498" cy="101729"/>
            <a:chOff x="1009047" y="101729"/>
            <a:chExt cx="678498" cy="101729"/>
          </a:xfrm>
        </cdr:grpSpPr>
        <cdr:sp macro="" textlink="">
          <cdr:nvSpPr>
            <cdr:cNvPr id="2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2D731162-CF3C-2347-39B3-51632E54C807}"/>
                </a:ext>
              </a:extLst>
            </cdr:cNvPr>
            <cdr:cNvSpPr txBox="1"/>
          </cdr:nvSpPr>
          <cdr:spPr>
            <a:xfrm xmlns:a="http://schemas.openxmlformats.org/drawingml/2006/main">
              <a:off x="1136047" y="101729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Q2 2025</a:t>
              </a:r>
            </a:p>
          </cdr:txBody>
        </cdr:sp>
        <cdr:sp macro="" textlink="">
          <cdr:nvSpPr>
            <cdr:cNvPr id="2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91C818D-2812-EE0B-C0F0-90D92BD5BC47}"/>
                </a:ext>
              </a:extLst>
            </cdr:cNvPr>
            <cdr:cNvSpPr/>
          </cdr:nvSpPr>
          <cdr:spPr>
            <a:xfrm xmlns:a="http://schemas.openxmlformats.org/drawingml/2006/main">
              <a:off x="1009047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324582</xdr:colOff>
      <xdr:row>3</xdr:row>
      <xdr:rowOff>142874</xdr:rowOff>
    </xdr:from>
    <xdr:to>
      <xdr:col>9</xdr:col>
      <xdr:colOff>66223</xdr:colOff>
      <xdr:row>46</xdr:row>
      <xdr:rowOff>9329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6A5A6C1D-1D6D-95E5-A492-66284DEC7A36}"/>
            </a:ext>
          </a:extLst>
        </xdr:cNvPr>
        <xdr:cNvGrpSpPr/>
      </xdr:nvGrpSpPr>
      <xdr:grpSpPr>
        <a:xfrm>
          <a:off x="324582" y="628649"/>
          <a:ext cx="4504141" cy="6829230"/>
          <a:chOff x="9001857" y="2533649"/>
          <a:chExt cx="4504141" cy="6829230"/>
        </a:xfrm>
      </xdr:grpSpPr>
      <xdr:graphicFrame macro="">
        <xdr:nvGraphicFramePr>
          <xdr:cNvPr id="22" name="Chart 17">
            <a:extLst>
              <a:ext uri="{FF2B5EF4-FFF2-40B4-BE49-F238E27FC236}">
                <a16:creationId xmlns:a16="http://schemas.microsoft.com/office/drawing/2014/main" id="{888D586F-C346-4F5D-9BAA-4D72F96FB885}"/>
              </a:ext>
            </a:extLst>
          </xdr:cNvPr>
          <xdr:cNvGraphicFramePr>
            <a:graphicFrameLocks/>
          </xdr:cNvGraphicFramePr>
        </xdr:nvGraphicFramePr>
        <xdr:xfrm>
          <a:off x="9001857" y="4953956"/>
          <a:ext cx="4504141" cy="21740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3" name="Chart 17">
            <a:extLst>
              <a:ext uri="{FF2B5EF4-FFF2-40B4-BE49-F238E27FC236}">
                <a16:creationId xmlns:a16="http://schemas.microsoft.com/office/drawing/2014/main" id="{BFE52420-ADF1-4B32-B9E3-B89BA2C7ECC6}"/>
              </a:ext>
            </a:extLst>
          </xdr:cNvPr>
          <xdr:cNvGraphicFramePr>
            <a:graphicFrameLocks/>
          </xdr:cNvGraphicFramePr>
        </xdr:nvGraphicFramePr>
        <xdr:xfrm>
          <a:off x="9001857" y="7149145"/>
          <a:ext cx="4504141" cy="22137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Chart 16">
            <a:extLst>
              <a:ext uri="{FF2B5EF4-FFF2-40B4-BE49-F238E27FC236}">
                <a16:creationId xmlns:a16="http://schemas.microsoft.com/office/drawing/2014/main" id="{D2964446-3BF9-4344-8F25-254781B2109F}"/>
              </a:ext>
            </a:extLst>
          </xdr:cNvPr>
          <xdr:cNvGraphicFramePr>
            <a:graphicFrameLocks/>
          </xdr:cNvGraphicFramePr>
        </xdr:nvGraphicFramePr>
        <xdr:xfrm>
          <a:off x="9001857" y="2533649"/>
          <a:ext cx="4496845" cy="23991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0.03943</cdr:x>
      <cdr:y>0.01314</cdr:y>
    </cdr:from>
    <cdr:to>
      <cdr:x>0.99931</cdr:x>
      <cdr:y>0.06349</cdr:y>
    </cdr:to>
    <cdr:sp macro="" textlink="">
      <cdr:nvSpPr>
        <cdr:cNvPr id="7" name="SubHeadline">
          <a:extLst xmlns:a="http://schemas.openxmlformats.org/drawingml/2006/main">
            <a:ext uri="{FF2B5EF4-FFF2-40B4-BE49-F238E27FC236}">
              <a16:creationId xmlns:a16="http://schemas.microsoft.com/office/drawing/2014/main" id="{1BF20AC6-C3A7-4756-95FA-75A4609E7675}"/>
            </a:ext>
          </a:extLst>
        </cdr:cNvPr>
        <cdr:cNvSpPr txBox="1"/>
      </cdr:nvSpPr>
      <cdr:spPr>
        <a:xfrm xmlns:a="http://schemas.openxmlformats.org/drawingml/2006/main">
          <a:off x="177620" y="28575"/>
          <a:ext cx="4323434" cy="109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0.04012</cdr:x>
      <cdr:y>0.02582</cdr:y>
    </cdr:from>
    <cdr:to>
      <cdr:x>1</cdr:x>
      <cdr:y>0.07617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0A962B6E-A424-43B8-9F83-B734049E843A}"/>
            </a:ext>
          </a:extLst>
        </cdr:cNvPr>
        <cdr:cNvSpPr txBox="1"/>
      </cdr:nvSpPr>
      <cdr:spPr>
        <a:xfrm xmlns:a="http://schemas.openxmlformats.org/drawingml/2006/main">
          <a:off x="180707" y="57150"/>
          <a:ext cx="4323434" cy="11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absSizeAnchor xmlns:cdr="http://schemas.openxmlformats.org/drawingml/2006/chartDrawing">
    <cdr:from>
      <cdr:x>0.04894</cdr:x>
      <cdr:y>0</cdr:y>
    </cdr:from>
    <cdr:ext cx="4124353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57749BF6-C089-9489-20C5-09F7E5A31E7B}"/>
            </a:ext>
          </a:extLst>
        </cdr:cNvPr>
        <cdr:cNvGrpSpPr/>
      </cdr:nvGrpSpPr>
      <cdr:grpSpPr>
        <a:xfrm xmlns:a="http://schemas.openxmlformats.org/drawingml/2006/main">
          <a:off x="220076" y="0"/>
          <a:ext cx="4124353" cy="303738"/>
          <a:chOff x="50800" y="50800"/>
          <a:chExt cx="4124353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BB1EB0B-6BAD-0D52-5BEF-439CBA80C94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24353" cy="101246"/>
            <a:chOff x="50800" y="50800"/>
            <a:chExt cx="412435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5E1738E-2968-568A-5F68-FF33EA33AB2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73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E8319D0-C0F9-5D84-7240-E521B21470C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F1D9ED2-FAC1-3962-7C06-2354D53CA69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24353" cy="101246"/>
            <a:chOff x="50800" y="50800"/>
            <a:chExt cx="4124353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F38212A-1257-8804-D68D-87AB9F0AAF4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73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3E4C86E-E88C-F86B-A473-AD24146E256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8EC64407-FFD1-20EB-5B67-FC440D113F75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24353" cy="101246"/>
            <a:chOff x="50800" y="50800"/>
            <a:chExt cx="4124353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7393992-E224-AD60-C245-E9B26C9552A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73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1EA3AC6-9588-48D3-52C0-99524072ACC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  <cdr:absSizeAnchor xmlns:cdr="http://schemas.openxmlformats.org/drawingml/2006/chartDrawing">
    <cdr:from>
      <cdr:x>0.04894</cdr:x>
      <cdr:y>0.14778</cdr:y>
    </cdr:from>
    <cdr:ext cx="4264053" cy="126889"/>
    <cdr:sp macro="" textlink="">
      <cdr:nvSpPr>
        <cdr:cNvPr id="13" name="Category">
          <a:extLst xmlns:a="http://schemas.openxmlformats.org/drawingml/2006/main">
            <a:ext uri="{FF2B5EF4-FFF2-40B4-BE49-F238E27FC236}">
              <a16:creationId xmlns:a16="http://schemas.microsoft.com/office/drawing/2014/main" id="{E01BF20A-B321-F8D1-E2E5-7ECCDFF23855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264053" cy="12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abs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B4AA1-D0FB-4E50-A42D-023451C368E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7" x14ac:dyDescent="0.2">
      <c r="B1" s="13" t="s">
        <v>8</v>
      </c>
    </row>
    <row r="2" spans="1:17" ht="13.35" customHeight="1" x14ac:dyDescent="0.2">
      <c r="B2" s="180" t="s">
        <v>54</v>
      </c>
      <c r="C2" s="180"/>
      <c r="D2" s="180"/>
      <c r="E2" s="180"/>
      <c r="F2" s="180"/>
      <c r="G2" s="180"/>
      <c r="H2" s="180"/>
      <c r="I2" s="180"/>
    </row>
    <row r="3" spans="1:17" ht="13.35" customHeight="1" x14ac:dyDescent="0.2"/>
    <row r="4" spans="1:17" ht="13.35" customHeight="1" thickBot="1" x14ac:dyDescent="0.25">
      <c r="K4" s="75"/>
      <c r="L4" s="76" t="s">
        <v>85</v>
      </c>
      <c r="M4" s="76" t="s">
        <v>57</v>
      </c>
      <c r="N4" s="76" t="s">
        <v>56</v>
      </c>
    </row>
    <row r="5" spans="1:17" ht="13.35" customHeight="1" x14ac:dyDescent="0.2">
      <c r="K5" s="99" t="s">
        <v>53</v>
      </c>
      <c r="L5" s="77">
        <v>1.33981541333333</v>
      </c>
      <c r="M5" s="77">
        <v>0.82414309673469399</v>
      </c>
      <c r="N5" s="77">
        <v>1.40577942511111</v>
      </c>
      <c r="O5" s="51"/>
      <c r="P5" s="58"/>
      <c r="Q5" s="89"/>
    </row>
    <row r="6" spans="1:17" ht="13.35" customHeight="1" x14ac:dyDescent="0.2">
      <c r="H6" s="12"/>
      <c r="K6" s="108" t="s">
        <v>86</v>
      </c>
      <c r="L6" s="77">
        <v>2.1523827911111102</v>
      </c>
      <c r="M6" s="77">
        <v>1.3381683851020401</v>
      </c>
      <c r="N6" s="77">
        <v>1.30166832111111</v>
      </c>
      <c r="O6" s="51"/>
      <c r="P6" s="66"/>
      <c r="Q6" s="89"/>
    </row>
    <row r="7" spans="1:17" ht="13.35" customHeight="1" x14ac:dyDescent="0.2">
      <c r="K7" s="79" t="s">
        <v>87</v>
      </c>
      <c r="L7" s="77">
        <v>5.2469649622222203</v>
      </c>
      <c r="M7" s="77">
        <v>3.5164954116326501</v>
      </c>
      <c r="N7" s="77">
        <v>3.0482208855555601</v>
      </c>
      <c r="O7" s="51"/>
      <c r="P7" s="66"/>
      <c r="Q7" s="89"/>
    </row>
    <row r="8" spans="1:17" ht="13.35" customHeight="1" x14ac:dyDescent="0.2">
      <c r="K8" s="79" t="s">
        <v>43</v>
      </c>
      <c r="L8" s="77">
        <v>12.521139438666699</v>
      </c>
      <c r="M8" s="77">
        <v>10.0764426759184</v>
      </c>
      <c r="N8" s="77">
        <v>6.9019420773333398</v>
      </c>
      <c r="O8" s="51"/>
      <c r="P8" s="66"/>
      <c r="Q8" s="89"/>
    </row>
    <row r="9" spans="1:17" ht="13.35" customHeight="1" x14ac:dyDescent="0.2">
      <c r="K9" s="79" t="s">
        <v>42</v>
      </c>
      <c r="L9" s="77">
        <v>33.499402647111097</v>
      </c>
      <c r="M9" s="77">
        <v>29.730851777346899</v>
      </c>
      <c r="N9" s="77">
        <v>19.3582193893333</v>
      </c>
      <c r="O9" s="51"/>
      <c r="P9" s="66"/>
      <c r="Q9" s="89"/>
    </row>
    <row r="10" spans="1:17" ht="13.35" customHeight="1" x14ac:dyDescent="0.2">
      <c r="K10" s="79" t="s">
        <v>41</v>
      </c>
      <c r="L10" s="77">
        <v>29.572739110222201</v>
      </c>
      <c r="M10" s="77">
        <v>34.0369360922449</v>
      </c>
      <c r="N10" s="77">
        <v>33.7974435175556</v>
      </c>
      <c r="O10" s="51"/>
      <c r="P10" s="66"/>
      <c r="Q10" s="89"/>
    </row>
    <row r="11" spans="1:17" ht="13.35" customHeight="1" x14ac:dyDescent="0.2">
      <c r="K11" s="79" t="s">
        <v>40</v>
      </c>
      <c r="L11" s="77">
        <v>9.4240243988888892</v>
      </c>
      <c r="M11" s="77">
        <v>13.814841599387799</v>
      </c>
      <c r="N11" s="77">
        <v>21.389024790222201</v>
      </c>
      <c r="O11" s="51"/>
      <c r="P11" s="66"/>
      <c r="Q11" s="89"/>
    </row>
    <row r="12" spans="1:17" ht="13.35" customHeight="1" x14ac:dyDescent="0.2">
      <c r="K12" s="79" t="s">
        <v>38</v>
      </c>
      <c r="L12" s="77">
        <v>3.4950593837777801</v>
      </c>
      <c r="M12" s="77">
        <v>4.1686229777551</v>
      </c>
      <c r="N12" s="77">
        <v>7.5803765915555603</v>
      </c>
      <c r="O12" s="51"/>
      <c r="P12" s="66"/>
      <c r="Q12" s="89"/>
    </row>
    <row r="13" spans="1:17" ht="13.35" customHeight="1" x14ac:dyDescent="0.2">
      <c r="K13" s="79" t="s">
        <v>39</v>
      </c>
      <c r="L13" s="77">
        <v>1.29982896577778</v>
      </c>
      <c r="M13" s="77">
        <v>1.32981231673469</v>
      </c>
      <c r="N13" s="77">
        <v>2.9202782035555601</v>
      </c>
      <c r="O13" s="51"/>
      <c r="P13" s="66"/>
      <c r="Q13" s="89"/>
    </row>
    <row r="14" spans="1:17" ht="13.35" customHeight="1" x14ac:dyDescent="0.2">
      <c r="K14" s="79" t="s">
        <v>44</v>
      </c>
      <c r="L14" s="77">
        <v>0.71223013400000001</v>
      </c>
      <c r="M14" s="77">
        <v>0.59148940244897996</v>
      </c>
      <c r="N14" s="77">
        <v>1.09105014133333</v>
      </c>
      <c r="O14" s="51"/>
      <c r="P14" s="66"/>
      <c r="Q14" s="89"/>
    </row>
    <row r="15" spans="1:17" ht="13.35" customHeight="1" x14ac:dyDescent="0.2">
      <c r="B15" s="13"/>
      <c r="K15" s="79" t="s">
        <v>45</v>
      </c>
      <c r="L15" s="77">
        <v>0.54368741533333298</v>
      </c>
      <c r="M15" s="77">
        <v>0.40871563265306099</v>
      </c>
      <c r="N15" s="77">
        <v>0.62832702888888903</v>
      </c>
      <c r="O15" s="51"/>
      <c r="P15" s="66"/>
      <c r="Q15" s="89"/>
    </row>
    <row r="16" spans="1:17" s="68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79" t="s">
        <v>36</v>
      </c>
      <c r="L16" s="77">
        <v>0.19272533888888899</v>
      </c>
      <c r="M16" s="77">
        <v>0.16348063224489801</v>
      </c>
      <c r="N16" s="77">
        <v>0.57766962866666705</v>
      </c>
      <c r="O16" s="67"/>
      <c r="P16" s="66"/>
      <c r="Q16" s="89"/>
    </row>
    <row r="17" spans="1:17" s="68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79"/>
      <c r="L17" s="103"/>
      <c r="M17" s="104"/>
      <c r="N17" s="104"/>
      <c r="O17" s="67"/>
      <c r="P17" s="66"/>
      <c r="Q17" s="89"/>
    </row>
    <row r="18" spans="1:17" s="68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79"/>
      <c r="L18" s="107">
        <f>SUM(L5:L16)</f>
        <v>99.999999999333326</v>
      </c>
      <c r="M18" s="107">
        <f>SUM(M5:M16)</f>
        <v>100.00000000020412</v>
      </c>
      <c r="N18" s="107">
        <f>SUM(N5:N16)</f>
        <v>100.00000000022222</v>
      </c>
      <c r="O18" s="67"/>
      <c r="P18" s="66"/>
      <c r="Q18" s="89"/>
    </row>
    <row r="19" spans="1:17" ht="13.35" customHeight="1" x14ac:dyDescent="0.2">
      <c r="K19" s="78"/>
      <c r="L19" s="78"/>
      <c r="M19" s="78"/>
      <c r="N19" s="78"/>
      <c r="O19" s="51"/>
    </row>
    <row r="20" spans="1:17" ht="13.35" customHeight="1" thickBot="1" x14ac:dyDescent="0.25">
      <c r="K20" s="75"/>
      <c r="L20" s="76" t="s">
        <v>85</v>
      </c>
      <c r="M20" s="76" t="s">
        <v>57</v>
      </c>
      <c r="N20" s="76" t="s">
        <v>56</v>
      </c>
      <c r="O20" s="51"/>
    </row>
    <row r="21" spans="1:17" ht="13.35" customHeight="1" x14ac:dyDescent="0.2">
      <c r="H21" s="12"/>
      <c r="K21" s="99" t="s">
        <v>53</v>
      </c>
      <c r="L21" s="77">
        <v>1.51644280977778</v>
      </c>
      <c r="M21" s="77">
        <v>1.01296856695652</v>
      </c>
      <c r="N21" s="77">
        <v>1.56167774153846</v>
      </c>
      <c r="O21" s="51"/>
      <c r="P21" s="59"/>
    </row>
    <row r="22" spans="1:17" ht="13.35" customHeight="1" x14ac:dyDescent="0.2">
      <c r="K22" s="108" t="s">
        <v>86</v>
      </c>
      <c r="L22" s="77">
        <v>2.1101030326666699</v>
      </c>
      <c r="M22" s="77">
        <v>1.2268119986956501</v>
      </c>
      <c r="N22" s="77">
        <v>1.3055761823076899</v>
      </c>
      <c r="O22" s="51"/>
      <c r="P22" s="59"/>
    </row>
    <row r="23" spans="1:17" ht="13.35" customHeight="1" x14ac:dyDescent="0.2">
      <c r="K23" s="79" t="s">
        <v>87</v>
      </c>
      <c r="L23" s="77">
        <v>3.87665777555556</v>
      </c>
      <c r="M23" s="77">
        <v>2.9525339908695698</v>
      </c>
      <c r="N23" s="77">
        <v>2.5819038964102599</v>
      </c>
      <c r="O23" s="51"/>
      <c r="P23" s="59"/>
    </row>
    <row r="24" spans="1:17" ht="13.35" customHeight="1" x14ac:dyDescent="0.2">
      <c r="K24" s="79" t="s">
        <v>43</v>
      </c>
      <c r="L24" s="77">
        <v>7.3171049353333304</v>
      </c>
      <c r="M24" s="77">
        <v>7.0872844445652197</v>
      </c>
      <c r="N24" s="77">
        <v>5.60201935128205</v>
      </c>
      <c r="O24" s="51"/>
      <c r="P24" s="59"/>
    </row>
    <row r="25" spans="1:17" ht="13.35" customHeight="1" x14ac:dyDescent="0.2">
      <c r="K25" s="79" t="s">
        <v>42</v>
      </c>
      <c r="L25" s="77">
        <v>17.274333398</v>
      </c>
      <c r="M25" s="77">
        <v>18.921478706087001</v>
      </c>
      <c r="N25" s="77">
        <v>13.441811838461501</v>
      </c>
      <c r="O25" s="51"/>
      <c r="P25" s="59"/>
    </row>
    <row r="26" spans="1:17" ht="13.35" customHeight="1" x14ac:dyDescent="0.2">
      <c r="K26" s="79" t="s">
        <v>41</v>
      </c>
      <c r="L26" s="77">
        <v>32.424983378</v>
      </c>
      <c r="M26" s="77">
        <v>30.815165259565202</v>
      </c>
      <c r="N26" s="77">
        <v>29.0950579402564</v>
      </c>
      <c r="O26" s="51"/>
      <c r="P26" s="59"/>
    </row>
    <row r="27" spans="1:17" ht="13.35" customHeight="1" x14ac:dyDescent="0.2">
      <c r="K27" s="79" t="s">
        <v>40</v>
      </c>
      <c r="L27" s="77">
        <v>22.7508473242222</v>
      </c>
      <c r="M27" s="77">
        <v>22.908182872608698</v>
      </c>
      <c r="N27" s="77">
        <v>25.158604598974399</v>
      </c>
      <c r="O27" s="51"/>
      <c r="P27" s="59"/>
    </row>
    <row r="28" spans="1:17" ht="13.35" customHeight="1" x14ac:dyDescent="0.2">
      <c r="K28" s="79" t="s">
        <v>38</v>
      </c>
      <c r="L28" s="77">
        <v>7.5939450835555604</v>
      </c>
      <c r="M28" s="77">
        <v>8.9807510841304392</v>
      </c>
      <c r="N28" s="77">
        <v>11.6053808164103</v>
      </c>
      <c r="O28" s="51"/>
      <c r="P28" s="59"/>
    </row>
    <row r="29" spans="1:17" ht="13.35" customHeight="1" x14ac:dyDescent="0.2">
      <c r="B29" s="13"/>
      <c r="K29" s="79" t="s">
        <v>39</v>
      </c>
      <c r="L29" s="77">
        <v>2.7517079280000001</v>
      </c>
      <c r="M29" s="77">
        <v>3.6989722884782599</v>
      </c>
      <c r="N29" s="77">
        <v>5.4731593356410304</v>
      </c>
      <c r="O29" s="51"/>
      <c r="P29" s="59"/>
    </row>
    <row r="30" spans="1:17" ht="13.35" customHeight="1" x14ac:dyDescent="0.2">
      <c r="A30" s="1" t="s">
        <v>0</v>
      </c>
      <c r="B30" s="180"/>
      <c r="C30" s="180"/>
      <c r="D30" s="180"/>
      <c r="E30" s="180"/>
      <c r="F30" s="180"/>
      <c r="G30" s="1" t="s">
        <v>0</v>
      </c>
      <c r="K30" s="79" t="s">
        <v>44</v>
      </c>
      <c r="L30" s="77">
        <v>1.18402959044444</v>
      </c>
      <c r="M30" s="77">
        <v>1.26630876043478</v>
      </c>
      <c r="N30" s="77">
        <v>2.1862620820512801</v>
      </c>
      <c r="O30" s="51"/>
      <c r="P30" s="59"/>
    </row>
    <row r="31" spans="1:17" ht="13.35" customHeight="1" x14ac:dyDescent="0.2">
      <c r="K31" s="79" t="s">
        <v>45</v>
      </c>
      <c r="L31" s="77">
        <v>0.63215136266666705</v>
      </c>
      <c r="M31" s="77">
        <v>0.61870711</v>
      </c>
      <c r="N31" s="77">
        <v>1.0350943548717999</v>
      </c>
      <c r="O31" s="51"/>
    </row>
    <row r="32" spans="1:17" s="68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79" t="s">
        <v>36</v>
      </c>
      <c r="L32" s="77">
        <v>0.56769338244444401</v>
      </c>
      <c r="M32" s="77">
        <v>0.51083491760869604</v>
      </c>
      <c r="N32" s="77">
        <v>0.95345186153846095</v>
      </c>
      <c r="O32" s="67"/>
    </row>
    <row r="33" spans="1:16" s="68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79"/>
      <c r="L33" s="103"/>
      <c r="M33" s="104"/>
      <c r="N33" s="104"/>
      <c r="O33" s="67"/>
    </row>
    <row r="34" spans="1:16" s="68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79"/>
      <c r="L34" s="107">
        <f>SUM(L21:L32)</f>
        <v>100.00000000066665</v>
      </c>
      <c r="M34" s="107">
        <f t="shared" ref="M34" si="0">SUM(M21:M32)</f>
        <v>100.00000000000004</v>
      </c>
      <c r="N34" s="107">
        <f>SUM(N21:N32)</f>
        <v>99.999999999743636</v>
      </c>
      <c r="O34" s="67"/>
    </row>
    <row r="35" spans="1:16" s="68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78"/>
      <c r="L35" s="78"/>
      <c r="M35" s="78"/>
      <c r="N35" s="78"/>
      <c r="O35" s="67"/>
    </row>
    <row r="36" spans="1:16" ht="13.35" customHeight="1" x14ac:dyDescent="0.2">
      <c r="K36" s="78"/>
      <c r="L36" s="78"/>
      <c r="M36" s="78"/>
      <c r="N36" s="78"/>
      <c r="O36" s="51"/>
    </row>
    <row r="37" spans="1:16" ht="13.35" customHeight="1" thickBot="1" x14ac:dyDescent="0.25">
      <c r="K37" s="75"/>
      <c r="L37" s="76" t="s">
        <v>85</v>
      </c>
      <c r="M37" s="76" t="s">
        <v>57</v>
      </c>
      <c r="N37" s="76" t="s">
        <v>56</v>
      </c>
      <c r="O37" s="51"/>
    </row>
    <row r="38" spans="1:16" ht="13.35" customHeight="1" x14ac:dyDescent="0.2">
      <c r="K38" s="99" t="s">
        <v>53</v>
      </c>
      <c r="L38" s="77">
        <v>1.33599880885714</v>
      </c>
      <c r="M38" s="77">
        <v>1.26076071685714</v>
      </c>
      <c r="N38" s="77" t="e">
        <v>#N/A</v>
      </c>
      <c r="O38" s="51"/>
      <c r="P38" s="60"/>
    </row>
    <row r="39" spans="1:16" ht="13.35" customHeight="1" x14ac:dyDescent="0.2">
      <c r="H39" s="12"/>
      <c r="K39" s="108" t="s">
        <v>86</v>
      </c>
      <c r="L39" s="77">
        <v>1.4706341202857101</v>
      </c>
      <c r="M39" s="77">
        <v>1.25631576771429</v>
      </c>
      <c r="N39" s="77" t="e">
        <v>#N/A</v>
      </c>
      <c r="O39" s="51"/>
      <c r="P39" s="60"/>
    </row>
    <row r="40" spans="1:16" ht="13.35" customHeight="1" x14ac:dyDescent="0.2">
      <c r="K40" s="79" t="s">
        <v>87</v>
      </c>
      <c r="L40" s="77">
        <v>2.6173247599999998</v>
      </c>
      <c r="M40" s="77">
        <v>2.79860320571429</v>
      </c>
      <c r="N40" s="77" t="e">
        <v>#N/A</v>
      </c>
      <c r="O40" s="51"/>
      <c r="P40" s="60"/>
    </row>
    <row r="41" spans="1:16" ht="13.35" customHeight="1" x14ac:dyDescent="0.2">
      <c r="K41" s="79" t="s">
        <v>43</v>
      </c>
      <c r="L41" s="77">
        <v>5.5366719165714304</v>
      </c>
      <c r="M41" s="77">
        <v>6.5942841862857096</v>
      </c>
      <c r="N41" s="77" t="e">
        <v>#N/A</v>
      </c>
      <c r="O41" s="51"/>
      <c r="P41" s="60"/>
    </row>
    <row r="42" spans="1:16" ht="13.35" customHeight="1" x14ac:dyDescent="0.2">
      <c r="K42" s="79" t="s">
        <v>42</v>
      </c>
      <c r="L42" s="77">
        <v>14.086115703714301</v>
      </c>
      <c r="M42" s="77">
        <v>15.2708974645714</v>
      </c>
      <c r="N42" s="77" t="e">
        <v>#N/A</v>
      </c>
      <c r="O42" s="51"/>
      <c r="P42" s="60"/>
    </row>
    <row r="43" spans="1:16" ht="13.35" customHeight="1" x14ac:dyDescent="0.2">
      <c r="K43" s="79" t="s">
        <v>41</v>
      </c>
      <c r="L43" s="77">
        <v>27.9968652437143</v>
      </c>
      <c r="M43" s="77">
        <v>31.554642483999999</v>
      </c>
      <c r="N43" s="77" t="e">
        <v>#N/A</v>
      </c>
      <c r="O43" s="51"/>
      <c r="P43" s="60"/>
    </row>
    <row r="44" spans="1:16" ht="13.35" customHeight="1" x14ac:dyDescent="0.2">
      <c r="K44" s="79" t="s">
        <v>40</v>
      </c>
      <c r="L44" s="77">
        <v>26.9579691365714</v>
      </c>
      <c r="M44" s="77">
        <v>24.884595102285701</v>
      </c>
      <c r="N44" s="77" t="e">
        <v>#N/A</v>
      </c>
      <c r="O44" s="51"/>
      <c r="P44" s="60"/>
    </row>
    <row r="45" spans="1:16" ht="13.35" customHeight="1" x14ac:dyDescent="0.2">
      <c r="K45" s="79" t="s">
        <v>38</v>
      </c>
      <c r="L45" s="77">
        <v>11.515783199428601</v>
      </c>
      <c r="M45" s="77">
        <v>9.3865371922857204</v>
      </c>
      <c r="N45" s="77" t="e">
        <v>#N/A</v>
      </c>
      <c r="O45" s="51"/>
      <c r="P45" s="60"/>
    </row>
    <row r="46" spans="1:16" ht="13.35" customHeight="1" x14ac:dyDescent="0.2">
      <c r="K46" s="79" t="s">
        <v>39</v>
      </c>
      <c r="L46" s="77">
        <v>4.5705187499999997</v>
      </c>
      <c r="M46" s="77">
        <v>3.8306179557142901</v>
      </c>
      <c r="N46" s="77" t="e">
        <v>#N/A</v>
      </c>
      <c r="O46" s="51"/>
      <c r="P46" s="60"/>
    </row>
    <row r="47" spans="1:16" x14ac:dyDescent="0.2">
      <c r="K47" s="79" t="s">
        <v>44</v>
      </c>
      <c r="L47" s="77">
        <v>1.9624945225714301</v>
      </c>
      <c r="M47" s="77">
        <v>1.46850844285714</v>
      </c>
      <c r="N47" s="77" t="e">
        <v>#N/A</v>
      </c>
      <c r="O47" s="51"/>
      <c r="P47" s="60"/>
    </row>
    <row r="48" spans="1:16" x14ac:dyDescent="0.2">
      <c r="K48" s="79" t="s">
        <v>45</v>
      </c>
      <c r="L48" s="77">
        <v>0.94731057799999996</v>
      </c>
      <c r="M48" s="77">
        <v>0.76245296942857199</v>
      </c>
      <c r="N48" s="77" t="e">
        <v>#N/A</v>
      </c>
    </row>
    <row r="49" spans="11:14" ht="13.35" customHeight="1" x14ac:dyDescent="0.2">
      <c r="K49" s="79" t="s">
        <v>36</v>
      </c>
      <c r="L49" s="77">
        <v>1.0023132608571399</v>
      </c>
      <c r="M49" s="77">
        <v>0.93178450999999995</v>
      </c>
      <c r="N49" s="77" t="e">
        <v>#N/A</v>
      </c>
    </row>
    <row r="50" spans="11:14" x14ac:dyDescent="0.2">
      <c r="K50" s="79"/>
      <c r="L50" s="103"/>
      <c r="M50" s="104"/>
      <c r="N50" s="104"/>
    </row>
    <row r="51" spans="11:14" x14ac:dyDescent="0.2">
      <c r="K51" s="79"/>
      <c r="L51" s="107">
        <f>SUM(L38:L49)</f>
        <v>100.00000000057145</v>
      </c>
      <c r="M51" s="107">
        <f t="shared" ref="M51:N51" si="1">SUM(M38:M49)</f>
        <v>99.999999997714241</v>
      </c>
      <c r="N51" s="107" t="e">
        <f t="shared" si="1"/>
        <v>#N/A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11" style="27" bestFit="1" customWidth="1"/>
    <col min="14" max="14" width="11" style="18" bestFit="1" customWidth="1"/>
    <col min="15" max="15" width="8.83203125" style="18"/>
    <col min="16" max="16" width="8.83203125" style="48"/>
    <col min="17" max="16384" width="8.83203125" style="18"/>
  </cols>
  <sheetData>
    <row r="1" spans="1:16" ht="13.35" customHeight="1" x14ac:dyDescent="0.2">
      <c r="A1" s="4"/>
      <c r="B1" s="14" t="s">
        <v>4</v>
      </c>
    </row>
    <row r="2" spans="1:16" ht="13.35" customHeight="1" x14ac:dyDescent="0.2">
      <c r="B2" s="180" t="s">
        <v>5</v>
      </c>
      <c r="C2" s="180"/>
      <c r="D2" s="180"/>
      <c r="E2" s="180"/>
      <c r="F2" s="180"/>
      <c r="G2" s="180"/>
      <c r="H2" s="180"/>
      <c r="I2" s="180"/>
    </row>
    <row r="4" spans="1:16" ht="13.5" thickBot="1" x14ac:dyDescent="0.25">
      <c r="K4" s="75"/>
      <c r="L4" s="76" t="s">
        <v>85</v>
      </c>
      <c r="M4" s="76" t="s">
        <v>57</v>
      </c>
      <c r="N4" s="76" t="s">
        <v>56</v>
      </c>
    </row>
    <row r="5" spans="1:16" x14ac:dyDescent="0.2">
      <c r="K5" s="99" t="s">
        <v>53</v>
      </c>
      <c r="L5" s="80">
        <v>1.82282372787879</v>
      </c>
      <c r="M5" s="80">
        <v>1.59717489705882</v>
      </c>
      <c r="N5" s="80">
        <v>1.76669397181818</v>
      </c>
      <c r="O5" s="51"/>
      <c r="P5" s="61"/>
    </row>
    <row r="6" spans="1:16" x14ac:dyDescent="0.2">
      <c r="K6" s="108" t="s">
        <v>86</v>
      </c>
      <c r="L6" s="80">
        <v>1.60520776818182</v>
      </c>
      <c r="M6" s="80">
        <v>1.4093064749999999</v>
      </c>
      <c r="N6" s="80">
        <v>1.2917581154545501</v>
      </c>
      <c r="O6" s="51"/>
      <c r="P6" s="61"/>
    </row>
    <row r="7" spans="1:16" x14ac:dyDescent="0.2">
      <c r="K7" s="79" t="s">
        <v>87</v>
      </c>
      <c r="L7" s="80">
        <v>2.9895911830303001</v>
      </c>
      <c r="M7" s="80">
        <v>2.9755455949999998</v>
      </c>
      <c r="N7" s="80">
        <v>3.16954314454546</v>
      </c>
      <c r="O7" s="51"/>
      <c r="P7" s="61"/>
    </row>
    <row r="8" spans="1:16" x14ac:dyDescent="0.2">
      <c r="K8" s="79" t="s">
        <v>43</v>
      </c>
      <c r="L8" s="80">
        <v>6.0141596033333302</v>
      </c>
      <c r="M8" s="80">
        <v>6.6519106785294104</v>
      </c>
      <c r="N8" s="80">
        <v>6.41819460242424</v>
      </c>
      <c r="O8" s="51"/>
      <c r="P8" s="61"/>
    </row>
    <row r="9" spans="1:16" x14ac:dyDescent="0.2">
      <c r="K9" s="79" t="s">
        <v>42</v>
      </c>
      <c r="L9" s="80">
        <v>13.6048525948485</v>
      </c>
      <c r="M9" s="80">
        <v>16.227458043529399</v>
      </c>
      <c r="N9" s="80">
        <v>14.574295770000001</v>
      </c>
      <c r="O9" s="51"/>
      <c r="P9" s="61"/>
    </row>
    <row r="10" spans="1:16" x14ac:dyDescent="0.2">
      <c r="K10" s="79" t="s">
        <v>41</v>
      </c>
      <c r="L10" s="80">
        <v>27.393003727272699</v>
      </c>
      <c r="M10" s="80">
        <v>30.248279748235301</v>
      </c>
      <c r="N10" s="80">
        <v>27.942637558181801</v>
      </c>
      <c r="O10" s="51"/>
      <c r="P10" s="61"/>
    </row>
    <row r="11" spans="1:16" x14ac:dyDescent="0.2">
      <c r="K11" s="79" t="s">
        <v>40</v>
      </c>
      <c r="L11" s="80">
        <v>25.4830011739394</v>
      </c>
      <c r="M11" s="80">
        <v>23.675243452941199</v>
      </c>
      <c r="N11" s="80">
        <v>25.0706443787879</v>
      </c>
      <c r="O11" s="51"/>
      <c r="P11" s="61"/>
    </row>
    <row r="12" spans="1:16" x14ac:dyDescent="0.2">
      <c r="K12" s="79" t="s">
        <v>38</v>
      </c>
      <c r="L12" s="80">
        <v>11.610589373636399</v>
      </c>
      <c r="M12" s="80">
        <v>9.7374365064705906</v>
      </c>
      <c r="N12" s="80">
        <v>10.870948654242399</v>
      </c>
      <c r="O12" s="51"/>
      <c r="P12" s="61"/>
    </row>
    <row r="13" spans="1:16" x14ac:dyDescent="0.2">
      <c r="K13" s="79" t="s">
        <v>39</v>
      </c>
      <c r="L13" s="80">
        <v>5.0431181324242402</v>
      </c>
      <c r="M13" s="80">
        <v>3.8509089823529399</v>
      </c>
      <c r="N13" s="80">
        <v>4.9523070118181796</v>
      </c>
      <c r="O13" s="51"/>
      <c r="P13" s="61"/>
    </row>
    <row r="14" spans="1:16" x14ac:dyDescent="0.2">
      <c r="K14" s="79" t="s">
        <v>44</v>
      </c>
      <c r="L14" s="80">
        <v>2.1836168063636401</v>
      </c>
      <c r="M14" s="80">
        <v>1.6496282314705899</v>
      </c>
      <c r="N14" s="80">
        <v>1.83409877636364</v>
      </c>
      <c r="O14" s="51"/>
      <c r="P14" s="61"/>
    </row>
    <row r="15" spans="1:16" x14ac:dyDescent="0.2">
      <c r="K15" s="79" t="s">
        <v>45</v>
      </c>
      <c r="L15" s="80">
        <v>1.09917898878788</v>
      </c>
      <c r="M15" s="80">
        <v>0.89953122264705898</v>
      </c>
      <c r="N15" s="80">
        <v>0.96414297696969697</v>
      </c>
    </row>
    <row r="16" spans="1:16" x14ac:dyDescent="0.2">
      <c r="K16" s="79" t="s">
        <v>36</v>
      </c>
      <c r="L16" s="80">
        <v>1.15085692090909</v>
      </c>
      <c r="M16" s="80">
        <v>1.07757616705882</v>
      </c>
      <c r="N16" s="80">
        <v>1.14473503969697</v>
      </c>
    </row>
    <row r="17" spans="11:14" x14ac:dyDescent="0.2">
      <c r="K17" s="79"/>
      <c r="L17" s="80"/>
      <c r="M17" s="80"/>
      <c r="N17" s="80"/>
    </row>
    <row r="18" spans="11:14" x14ac:dyDescent="0.2">
      <c r="L18" s="129">
        <f>SUM(L5:L16)</f>
        <v>100.00000000060611</v>
      </c>
      <c r="M18" s="129">
        <f t="shared" ref="M18" si="0">SUM(M5:M16)</f>
        <v>100.00000000029412</v>
      </c>
      <c r="N18" s="129">
        <f>SUM(N5:N16)</f>
        <v>100.00000000030302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P8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8.83203125" style="43" customWidth="1"/>
    <col min="15" max="15" width="8.83203125" style="50" customWidth="1"/>
    <col min="16" max="16384" width="8.83203125" style="43"/>
  </cols>
  <sheetData>
    <row r="1" spans="2:16" ht="13.35" customHeight="1" x14ac:dyDescent="0.2">
      <c r="B1" s="14" t="s">
        <v>95</v>
      </c>
      <c r="J1" s="92" t="s">
        <v>48</v>
      </c>
      <c r="K1" s="39"/>
      <c r="N1" s="143"/>
      <c r="O1" s="143"/>
      <c r="P1" s="143"/>
    </row>
    <row r="2" spans="2:16" ht="13.35" customHeight="1" x14ac:dyDescent="0.2">
      <c r="B2" s="180" t="s">
        <v>26</v>
      </c>
      <c r="C2" s="180"/>
      <c r="D2" s="180"/>
      <c r="E2" s="180"/>
      <c r="F2" s="180"/>
      <c r="G2" s="180"/>
      <c r="H2" s="180"/>
      <c r="I2" s="180"/>
      <c r="J2" s="92" t="s">
        <v>49</v>
      </c>
      <c r="K2" s="45"/>
    </row>
    <row r="3" spans="2:16" ht="15.75" thickBot="1" x14ac:dyDescent="0.3">
      <c r="J3" s="72"/>
      <c r="K3" s="97" t="s">
        <v>96</v>
      </c>
      <c r="L3" s="97" t="s">
        <v>97</v>
      </c>
      <c r="M3" s="97" t="s">
        <v>98</v>
      </c>
      <c r="N3" s="97">
        <v>2027</v>
      </c>
      <c r="O3" s="97">
        <v>2028</v>
      </c>
      <c r="P3" s="97" t="s">
        <v>99</v>
      </c>
    </row>
    <row r="4" spans="2:16" x14ac:dyDescent="0.2">
      <c r="J4" s="70" t="s">
        <v>57</v>
      </c>
      <c r="K4" s="77">
        <v>6.5</v>
      </c>
      <c r="L4" s="77">
        <v>6.4</v>
      </c>
      <c r="M4" s="77">
        <v>6.3</v>
      </c>
      <c r="N4" s="77" t="e">
        <v>#N/A</v>
      </c>
      <c r="O4" s="77" t="e">
        <v>#N/A</v>
      </c>
      <c r="P4" s="77">
        <v>6.3</v>
      </c>
    </row>
    <row r="5" spans="2:16" ht="14.45" customHeight="1" x14ac:dyDescent="0.2">
      <c r="J5" s="70" t="s">
        <v>85</v>
      </c>
      <c r="K5" s="77">
        <v>6.3</v>
      </c>
      <c r="L5" s="77">
        <v>6.3</v>
      </c>
      <c r="M5" s="77">
        <v>6.3</v>
      </c>
      <c r="N5" s="77" t="e">
        <v>#N/A</v>
      </c>
      <c r="O5" s="77" t="e">
        <v>#N/A</v>
      </c>
      <c r="P5" s="77">
        <v>6.2</v>
      </c>
    </row>
    <row r="7" spans="2:16" x14ac:dyDescent="0.2">
      <c r="K7" s="53"/>
      <c r="L7" s="53"/>
      <c r="M7" s="53"/>
      <c r="N7" s="53"/>
      <c r="O7" s="53"/>
      <c r="P7" s="53"/>
    </row>
    <row r="8" spans="2:16" x14ac:dyDescent="0.2">
      <c r="K8" s="40"/>
      <c r="L8" s="40"/>
      <c r="M8" s="40"/>
      <c r="N8" s="40"/>
      <c r="O8" s="53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3CF4-57A1-4654-B1F8-A02F2D180622}">
  <dimension ref="A1:O51"/>
  <sheetViews>
    <sheetView showGridLines="0" zoomScale="91" zoomScaleNormal="91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89"/>
    <col min="9" max="9" width="18" style="89" customWidth="1"/>
    <col min="10" max="10" width="12.6640625" style="27" bestFit="1" customWidth="1"/>
    <col min="11" max="13" width="8.83203125" style="27"/>
    <col min="14" max="16384" width="8.83203125" style="89"/>
  </cols>
  <sheetData>
    <row r="1" spans="1:15" ht="13.35" customHeight="1" x14ac:dyDescent="0.2">
      <c r="B1" s="175" t="s">
        <v>27</v>
      </c>
    </row>
    <row r="2" spans="1:15" ht="13.35" customHeight="1" thickBot="1" x14ac:dyDescent="0.25">
      <c r="A2" s="6"/>
      <c r="B2" s="182" t="s">
        <v>55</v>
      </c>
      <c r="C2" s="182"/>
      <c r="D2" s="182"/>
      <c r="E2" s="182"/>
      <c r="F2" s="182"/>
      <c r="G2" s="182"/>
      <c r="H2" s="182"/>
      <c r="I2" s="182"/>
      <c r="J2" s="176"/>
      <c r="K2" s="76" t="s">
        <v>85</v>
      </c>
      <c r="L2" s="76" t="s">
        <v>57</v>
      </c>
      <c r="M2" s="76" t="s">
        <v>56</v>
      </c>
    </row>
    <row r="3" spans="1:15" x14ac:dyDescent="0.2">
      <c r="J3" s="99" t="s">
        <v>84</v>
      </c>
      <c r="K3" s="67">
        <v>0.17376810274999999</v>
      </c>
      <c r="L3" s="67">
        <v>0.147569924883721</v>
      </c>
      <c r="M3" s="67">
        <v>0.124229556428571</v>
      </c>
      <c r="O3" s="67"/>
    </row>
    <row r="4" spans="1:15" ht="13.35" customHeight="1" x14ac:dyDescent="0.2">
      <c r="J4" s="177" t="s">
        <v>71</v>
      </c>
      <c r="K4" s="67">
        <v>0.30207629474999997</v>
      </c>
      <c r="L4" s="67">
        <v>0.27084372465116302</v>
      </c>
      <c r="M4" s="67">
        <v>0.21008190952381001</v>
      </c>
      <c r="O4" s="67"/>
    </row>
    <row r="5" spans="1:15" ht="13.35" customHeight="1" x14ac:dyDescent="0.2">
      <c r="J5" s="177" t="s">
        <v>72</v>
      </c>
      <c r="K5" s="67">
        <v>0.76509448250000001</v>
      </c>
      <c r="L5" s="67">
        <v>0.60660967511627895</v>
      </c>
      <c r="M5" s="67">
        <v>0.60071823428571403</v>
      </c>
      <c r="O5" s="67"/>
    </row>
    <row r="6" spans="1:15" ht="13.35" customHeight="1" x14ac:dyDescent="0.2">
      <c r="J6" s="177" t="s">
        <v>73</v>
      </c>
      <c r="K6" s="67">
        <v>2.4283252647500002</v>
      </c>
      <c r="L6" s="67">
        <v>1.7774823386046501</v>
      </c>
      <c r="M6" s="67">
        <v>2.0438728635714298</v>
      </c>
      <c r="O6" s="67"/>
    </row>
    <row r="7" spans="1:15" ht="13.35" customHeight="1" x14ac:dyDescent="0.2">
      <c r="J7" s="177" t="s">
        <v>74</v>
      </c>
      <c r="K7" s="67">
        <v>14.109620913500001</v>
      </c>
      <c r="L7" s="67">
        <v>8.3621870769767401</v>
      </c>
      <c r="M7" s="67">
        <v>8.2465377585714297</v>
      </c>
      <c r="O7" s="67"/>
    </row>
    <row r="8" spans="1:15" ht="13.35" customHeight="1" x14ac:dyDescent="0.2">
      <c r="J8" s="177" t="s">
        <v>75</v>
      </c>
      <c r="K8" s="67">
        <v>42.176649136750001</v>
      </c>
      <c r="L8" s="67">
        <v>32.7090515018605</v>
      </c>
      <c r="M8" s="67">
        <v>33.683628095000003</v>
      </c>
      <c r="O8" s="67"/>
    </row>
    <row r="9" spans="1:15" ht="13.35" customHeight="1" x14ac:dyDescent="0.2">
      <c r="J9" s="177" t="s">
        <v>76</v>
      </c>
      <c r="K9" s="67">
        <v>27.203104518749999</v>
      </c>
      <c r="L9" s="67">
        <v>39.408576524651203</v>
      </c>
      <c r="M9" s="67">
        <v>36.535300114285697</v>
      </c>
      <c r="O9" s="67"/>
    </row>
    <row r="10" spans="1:15" ht="13.35" customHeight="1" x14ac:dyDescent="0.2">
      <c r="J10" s="177" t="s">
        <v>77</v>
      </c>
      <c r="K10" s="67">
        <v>8.0908054610000004</v>
      </c>
      <c r="L10" s="67">
        <v>11.438388132790701</v>
      </c>
      <c r="M10" s="67">
        <v>12.1494254721429</v>
      </c>
      <c r="O10" s="67"/>
    </row>
    <row r="11" spans="1:15" ht="13.35" customHeight="1" x14ac:dyDescent="0.2">
      <c r="J11" s="177" t="s">
        <v>78</v>
      </c>
      <c r="K11" s="67">
        <v>2.83134055275</v>
      </c>
      <c r="L11" s="67">
        <v>3.3203176130232599</v>
      </c>
      <c r="M11" s="67">
        <v>4.10146908380952</v>
      </c>
      <c r="O11" s="67"/>
    </row>
    <row r="12" spans="1:15" ht="13.35" customHeight="1" x14ac:dyDescent="0.2">
      <c r="J12" s="177" t="s">
        <v>79</v>
      </c>
      <c r="K12" s="67">
        <v>0.83097032024999995</v>
      </c>
      <c r="L12" s="67">
        <v>0.93721501790697703</v>
      </c>
      <c r="M12" s="67">
        <v>1.32433453547619</v>
      </c>
      <c r="O12" s="67"/>
    </row>
    <row r="13" spans="1:15" ht="13.35" customHeight="1" x14ac:dyDescent="0.2">
      <c r="J13" s="177" t="s">
        <v>80</v>
      </c>
      <c r="K13" s="67">
        <v>0.50415808875000001</v>
      </c>
      <c r="L13" s="67">
        <v>0.42464658255813997</v>
      </c>
      <c r="M13" s="67">
        <v>0.46492461523809497</v>
      </c>
      <c r="O13" s="67"/>
    </row>
    <row r="14" spans="1:15" ht="13.35" customHeight="1" x14ac:dyDescent="0.2">
      <c r="B14" s="178"/>
      <c r="J14" s="177" t="s">
        <v>81</v>
      </c>
      <c r="K14" s="67">
        <v>0.29158960099999998</v>
      </c>
      <c r="L14" s="67">
        <v>0.26915734744185998</v>
      </c>
      <c r="M14" s="67">
        <v>0.25816451761904802</v>
      </c>
      <c r="O14" s="67"/>
    </row>
    <row r="15" spans="1:15" ht="13.35" customHeight="1" x14ac:dyDescent="0.2">
      <c r="B15" s="178"/>
      <c r="J15" s="177" t="s">
        <v>82</v>
      </c>
      <c r="K15" s="67">
        <v>0.18962179525</v>
      </c>
      <c r="L15" s="67">
        <v>0.18632621953488401</v>
      </c>
      <c r="M15" s="67">
        <v>0.17006333809523799</v>
      </c>
      <c r="O15" s="67"/>
    </row>
    <row r="16" spans="1:15" ht="13.35" customHeight="1" x14ac:dyDescent="0.2">
      <c r="B16" s="182"/>
      <c r="C16" s="182"/>
      <c r="D16" s="182"/>
      <c r="E16" s="182"/>
      <c r="F16" s="182"/>
      <c r="J16" s="99" t="s">
        <v>37</v>
      </c>
      <c r="K16" s="67">
        <v>0.10287546875</v>
      </c>
      <c r="L16" s="67">
        <v>0.14162831976744189</v>
      </c>
      <c r="M16" s="67">
        <v>8.7249903809523896E-2</v>
      </c>
      <c r="O16" s="67"/>
    </row>
    <row r="17" spans="2:15" ht="13.35" customHeight="1" x14ac:dyDescent="0.2">
      <c r="J17" s="89"/>
      <c r="K17" s="109">
        <f>SUM(K3:K16)</f>
        <v>100.00000000150001</v>
      </c>
      <c r="L17" s="109">
        <f>SUM(L3:L16)</f>
        <v>99.999999999767539</v>
      </c>
      <c r="M17" s="109">
        <f>SUM(M3:M16)</f>
        <v>99.999999997857145</v>
      </c>
      <c r="O17" s="67"/>
    </row>
    <row r="18" spans="2:15" ht="13.35" customHeight="1" x14ac:dyDescent="0.2">
      <c r="J18" s="89"/>
      <c r="K18" s="89"/>
      <c r="L18" s="89"/>
      <c r="M18" s="89"/>
      <c r="O18" s="67"/>
    </row>
    <row r="19" spans="2:15" ht="13.35" customHeight="1" thickBot="1" x14ac:dyDescent="0.25">
      <c r="J19" s="176"/>
      <c r="K19" s="76" t="s">
        <v>85</v>
      </c>
      <c r="L19" s="76" t="s">
        <v>57</v>
      </c>
      <c r="M19" s="76" t="s">
        <v>56</v>
      </c>
      <c r="O19" s="67"/>
    </row>
    <row r="20" spans="2:15" ht="13.35" customHeight="1" x14ac:dyDescent="0.2">
      <c r="J20" s="99" t="s">
        <v>84</v>
      </c>
      <c r="K20" s="67">
        <v>0.24545742717948699</v>
      </c>
      <c r="L20" s="67">
        <v>0.28919605853658498</v>
      </c>
      <c r="M20" s="67">
        <v>0.40938164833333301</v>
      </c>
      <c r="O20" s="67"/>
    </row>
    <row r="21" spans="2:15" ht="13.35" customHeight="1" x14ac:dyDescent="0.2">
      <c r="J21" s="177" t="s">
        <v>71</v>
      </c>
      <c r="K21" s="67">
        <v>0.46512118923076901</v>
      </c>
      <c r="L21" s="67">
        <v>0.484841160243903</v>
      </c>
      <c r="M21" s="67">
        <v>0.51611084305555599</v>
      </c>
      <c r="O21" s="67"/>
    </row>
    <row r="22" spans="2:15" ht="13.35" customHeight="1" x14ac:dyDescent="0.2">
      <c r="J22" s="177" t="s">
        <v>72</v>
      </c>
      <c r="K22" s="67">
        <v>1.3063104664102601</v>
      </c>
      <c r="L22" s="67">
        <v>1.05584757878049</v>
      </c>
      <c r="M22" s="67">
        <v>1.44634737222222</v>
      </c>
      <c r="O22" s="67"/>
    </row>
    <row r="23" spans="2:15" ht="13.35" customHeight="1" x14ac:dyDescent="0.2">
      <c r="J23" s="177" t="s">
        <v>73</v>
      </c>
      <c r="K23" s="67">
        <v>4.4874446320512797</v>
      </c>
      <c r="L23" s="67">
        <v>3.57613168</v>
      </c>
      <c r="M23" s="67">
        <v>4.4964465938888898</v>
      </c>
      <c r="O23" s="67"/>
    </row>
    <row r="24" spans="2:15" ht="13.35" customHeight="1" x14ac:dyDescent="0.2">
      <c r="J24" s="177" t="s">
        <v>74</v>
      </c>
      <c r="K24" s="67">
        <v>15.9232130417949</v>
      </c>
      <c r="L24" s="67">
        <v>11.6338610812195</v>
      </c>
      <c r="M24" s="67">
        <v>12.6629688011111</v>
      </c>
      <c r="O24" s="67"/>
    </row>
    <row r="25" spans="2:15" ht="13.35" customHeight="1" x14ac:dyDescent="0.2">
      <c r="J25" s="177" t="s">
        <v>75</v>
      </c>
      <c r="K25" s="67">
        <v>35.890167285384599</v>
      </c>
      <c r="L25" s="67">
        <v>33.561998919268298</v>
      </c>
      <c r="M25" s="67">
        <v>35.233564874999999</v>
      </c>
      <c r="O25" s="67"/>
    </row>
    <row r="26" spans="2:15" ht="13.35" customHeight="1" x14ac:dyDescent="0.2">
      <c r="J26" s="177" t="s">
        <v>76</v>
      </c>
      <c r="K26" s="67">
        <v>24.398559804871802</v>
      </c>
      <c r="L26" s="67">
        <v>30.584182875853699</v>
      </c>
      <c r="M26" s="67">
        <v>27.2955732705556</v>
      </c>
      <c r="O26" s="67"/>
    </row>
    <row r="27" spans="2:15" ht="13.35" customHeight="1" x14ac:dyDescent="0.2">
      <c r="B27" s="178"/>
      <c r="J27" s="177" t="s">
        <v>77</v>
      </c>
      <c r="K27" s="67">
        <v>9.2162901253846101</v>
      </c>
      <c r="L27" s="67">
        <v>11.578014148536599</v>
      </c>
      <c r="M27" s="67">
        <v>10.6339104288889</v>
      </c>
      <c r="O27" s="67"/>
    </row>
    <row r="28" spans="2:15" ht="14.25" customHeight="1" x14ac:dyDescent="0.2">
      <c r="J28" s="177" t="s">
        <v>78</v>
      </c>
      <c r="K28" s="67">
        <v>4.7461678728205099</v>
      </c>
      <c r="L28" s="67">
        <v>4.0135285690243903</v>
      </c>
      <c r="M28" s="67">
        <v>4.1369772247222203</v>
      </c>
      <c r="O28" s="67"/>
    </row>
    <row r="29" spans="2:15" ht="14.25" customHeight="1" x14ac:dyDescent="0.2">
      <c r="J29" s="177" t="s">
        <v>79</v>
      </c>
      <c r="K29" s="67">
        <v>1.8237887694871799</v>
      </c>
      <c r="L29" s="67">
        <v>1.7181082309756099</v>
      </c>
      <c r="M29" s="67">
        <v>1.62878291055556</v>
      </c>
      <c r="O29" s="67"/>
    </row>
    <row r="30" spans="2:15" ht="13.35" customHeight="1" x14ac:dyDescent="0.2">
      <c r="J30" s="177" t="s">
        <v>80</v>
      </c>
      <c r="K30" s="67">
        <v>0.75639401410256402</v>
      </c>
      <c r="L30" s="67">
        <v>0.605662763658537</v>
      </c>
      <c r="M30" s="67">
        <v>0.69113105833333299</v>
      </c>
      <c r="O30" s="67"/>
    </row>
    <row r="31" spans="2:15" ht="13.35" customHeight="1" x14ac:dyDescent="0.2">
      <c r="J31" s="177" t="s">
        <v>81</v>
      </c>
      <c r="K31" s="67">
        <v>0.40561389025640998</v>
      </c>
      <c r="L31" s="67">
        <v>0.36552188317073198</v>
      </c>
      <c r="M31" s="67">
        <v>0.40654769138888902</v>
      </c>
      <c r="O31" s="67"/>
    </row>
    <row r="32" spans="2:15" ht="13.35" customHeight="1" x14ac:dyDescent="0.2">
      <c r="J32" s="177" t="s">
        <v>82</v>
      </c>
      <c r="K32" s="67">
        <v>0.230852216923077</v>
      </c>
      <c r="L32" s="67">
        <v>0.21224803292682901</v>
      </c>
      <c r="M32" s="67">
        <v>0.22073858027777801</v>
      </c>
      <c r="O32" s="67"/>
    </row>
    <row r="33" spans="10:15" ht="13.35" customHeight="1" x14ac:dyDescent="0.2">
      <c r="J33" s="99" t="s">
        <v>37</v>
      </c>
      <c r="K33" s="67">
        <v>0.1046192641025641</v>
      </c>
      <c r="L33" s="67">
        <v>0.32085701658536508</v>
      </c>
      <c r="M33" s="67">
        <v>0.22151870138888863</v>
      </c>
      <c r="O33" s="67"/>
    </row>
    <row r="34" spans="10:15" ht="13.35" customHeight="1" x14ac:dyDescent="0.2">
      <c r="J34" s="89"/>
      <c r="K34" s="109">
        <f>SUM(K20:K33)</f>
        <v>100</v>
      </c>
      <c r="L34" s="109">
        <f>SUM(L20:L33)</f>
        <v>99.999999998780538</v>
      </c>
      <c r="M34" s="109">
        <f>SUM(M20:M33)</f>
        <v>99.999999999722249</v>
      </c>
      <c r="O34" s="67"/>
    </row>
    <row r="35" spans="10:15" ht="13.35" customHeight="1" x14ac:dyDescent="0.2">
      <c r="J35" s="89"/>
      <c r="K35" s="67"/>
      <c r="L35" s="67"/>
      <c r="M35" s="67"/>
      <c r="O35" s="67"/>
    </row>
    <row r="36" spans="10:15" ht="13.35" customHeight="1" thickBot="1" x14ac:dyDescent="0.25">
      <c r="J36" s="176"/>
      <c r="K36" s="76" t="s">
        <v>85</v>
      </c>
      <c r="L36" s="76" t="s">
        <v>57</v>
      </c>
      <c r="M36" s="76" t="s">
        <v>56</v>
      </c>
      <c r="O36" s="67"/>
    </row>
    <row r="37" spans="10:15" ht="13.35" customHeight="1" x14ac:dyDescent="0.2">
      <c r="J37" s="99" t="s">
        <v>84</v>
      </c>
      <c r="K37" s="67">
        <v>0.73885859499999995</v>
      </c>
      <c r="L37" s="67">
        <v>0.64723806212121204</v>
      </c>
      <c r="M37" s="67" t="e">
        <v>#N/A</v>
      </c>
      <c r="O37" s="67"/>
    </row>
    <row r="38" spans="10:15" ht="13.35" customHeight="1" x14ac:dyDescent="0.2">
      <c r="J38" s="177" t="s">
        <v>71</v>
      </c>
      <c r="K38" s="67">
        <v>1.1112551018750001</v>
      </c>
      <c r="L38" s="67">
        <v>0.87472473393939398</v>
      </c>
      <c r="M38" s="67" t="e">
        <v>#N/A</v>
      </c>
      <c r="O38" s="67"/>
    </row>
    <row r="39" spans="10:15" ht="13.35" customHeight="1" x14ac:dyDescent="0.2">
      <c r="J39" s="177" t="s">
        <v>72</v>
      </c>
      <c r="K39" s="67">
        <v>2.3744350634375002</v>
      </c>
      <c r="L39" s="67">
        <v>1.9193202645454499</v>
      </c>
      <c r="M39" s="67" t="e">
        <v>#N/A</v>
      </c>
      <c r="O39" s="67"/>
    </row>
    <row r="40" spans="10:15" ht="13.35" customHeight="1" x14ac:dyDescent="0.2">
      <c r="J40" s="177" t="s">
        <v>73</v>
      </c>
      <c r="K40" s="67">
        <v>7.7349614753124998</v>
      </c>
      <c r="L40" s="67">
        <v>4.7507331112121198</v>
      </c>
      <c r="M40" s="67" t="e">
        <v>#N/A</v>
      </c>
      <c r="O40" s="67"/>
    </row>
    <row r="41" spans="10:15" ht="13.35" customHeight="1" x14ac:dyDescent="0.2">
      <c r="J41" s="177" t="s">
        <v>74</v>
      </c>
      <c r="K41" s="67">
        <v>22.136508660937501</v>
      </c>
      <c r="L41" s="67">
        <v>15.6410613115152</v>
      </c>
      <c r="M41" s="67" t="e">
        <v>#N/A</v>
      </c>
      <c r="O41" s="67"/>
    </row>
    <row r="42" spans="10:15" x14ac:dyDescent="0.2">
      <c r="J42" s="177" t="s">
        <v>75</v>
      </c>
      <c r="K42" s="67">
        <v>29.8147854465625</v>
      </c>
      <c r="L42" s="67">
        <v>34.726345109999997</v>
      </c>
      <c r="M42" s="67" t="e">
        <v>#N/A</v>
      </c>
    </row>
    <row r="43" spans="10:15" x14ac:dyDescent="0.2">
      <c r="J43" s="177" t="s">
        <v>76</v>
      </c>
      <c r="K43" s="67">
        <v>17.033876749687501</v>
      </c>
      <c r="L43" s="67">
        <v>22.711028849090901</v>
      </c>
      <c r="M43" s="67" t="e">
        <v>#N/A</v>
      </c>
    </row>
    <row r="44" spans="10:15" x14ac:dyDescent="0.2">
      <c r="J44" s="177" t="s">
        <v>77</v>
      </c>
      <c r="K44" s="67">
        <v>9.2671911531249993</v>
      </c>
      <c r="L44" s="67">
        <v>11.015666278787901</v>
      </c>
      <c r="M44" s="67" t="e">
        <v>#N/A</v>
      </c>
    </row>
    <row r="45" spans="10:15" x14ac:dyDescent="0.2">
      <c r="J45" s="177" t="s">
        <v>78</v>
      </c>
      <c r="K45" s="67">
        <v>4.7276880087500004</v>
      </c>
      <c r="L45" s="67">
        <v>3.9728829133333301</v>
      </c>
      <c r="M45" s="67" t="e">
        <v>#N/A</v>
      </c>
    </row>
    <row r="46" spans="10:15" x14ac:dyDescent="0.2">
      <c r="J46" s="177" t="s">
        <v>79</v>
      </c>
      <c r="K46" s="67">
        <v>2.6131079343749999</v>
      </c>
      <c r="L46" s="67">
        <v>1.8336285821212099</v>
      </c>
      <c r="M46" s="67" t="e">
        <v>#N/A</v>
      </c>
    </row>
    <row r="47" spans="10:15" x14ac:dyDescent="0.2">
      <c r="J47" s="177" t="s">
        <v>80</v>
      </c>
      <c r="K47" s="67">
        <v>1.283355853125</v>
      </c>
      <c r="L47" s="67">
        <v>0.94978123818181803</v>
      </c>
      <c r="M47" s="67" t="e">
        <v>#N/A</v>
      </c>
    </row>
    <row r="48" spans="10:15" x14ac:dyDescent="0.2">
      <c r="J48" s="177" t="s">
        <v>81</v>
      </c>
      <c r="K48" s="67">
        <v>0.63033057531250003</v>
      </c>
      <c r="L48" s="67">
        <v>0.50549778333333295</v>
      </c>
      <c r="M48" s="67" t="e">
        <v>#N/A</v>
      </c>
    </row>
    <row r="49" spans="10:13" x14ac:dyDescent="0.2">
      <c r="J49" s="177" t="s">
        <v>82</v>
      </c>
      <c r="K49" s="67">
        <v>0.31575946468749999</v>
      </c>
      <c r="L49" s="67">
        <v>0.255017706969697</v>
      </c>
      <c r="M49" s="67" t="e">
        <v>#N/A</v>
      </c>
    </row>
    <row r="50" spans="10:13" x14ac:dyDescent="0.2">
      <c r="J50" s="99" t="s">
        <v>37</v>
      </c>
      <c r="K50" s="67">
        <v>0.2178859178125</v>
      </c>
      <c r="L50" s="67">
        <v>0.19707405515151549</v>
      </c>
      <c r="M50" s="67" t="e">
        <v>#N/A</v>
      </c>
    </row>
    <row r="51" spans="10:13" x14ac:dyDescent="0.2">
      <c r="K51" s="109">
        <f>SUM(K37:K50)</f>
        <v>99.999999999999972</v>
      </c>
      <c r="L51" s="109">
        <f t="shared" ref="L51" si="0">SUM(L37:L50)</f>
        <v>100.00000000030309</v>
      </c>
      <c r="M51" s="109" t="e">
        <f>SUM(M37:M50)</f>
        <v>#N/A</v>
      </c>
    </row>
  </sheetData>
  <mergeCells count="2">
    <mergeCell ref="B2:I2"/>
    <mergeCell ref="B16:F16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49"/>
    <col min="16" max="16384" width="8.83203125" style="18"/>
  </cols>
  <sheetData>
    <row r="1" spans="1:17" ht="13.35" customHeight="1" x14ac:dyDescent="0.2">
      <c r="A1" s="6"/>
      <c r="B1" s="22" t="s">
        <v>28</v>
      </c>
      <c r="G1" s="22"/>
      <c r="H1" s="22"/>
    </row>
    <row r="2" spans="1:17" ht="13.35" customHeight="1" thickBot="1" x14ac:dyDescent="0.25">
      <c r="B2" s="25" t="s">
        <v>7</v>
      </c>
      <c r="C2" s="25"/>
      <c r="D2" s="25"/>
      <c r="E2" s="25"/>
      <c r="F2" s="25"/>
      <c r="J2" s="28"/>
      <c r="K2" s="76" t="s">
        <v>85</v>
      </c>
      <c r="L2" s="76" t="s">
        <v>57</v>
      </c>
      <c r="M2" s="76" t="s">
        <v>56</v>
      </c>
    </row>
    <row r="3" spans="1:17" ht="13.35" customHeight="1" x14ac:dyDescent="0.2">
      <c r="J3" s="99" t="s">
        <v>84</v>
      </c>
      <c r="K3" s="67">
        <v>1.05832956</v>
      </c>
      <c r="L3" s="67">
        <v>0.40237833687500002</v>
      </c>
      <c r="M3" s="67">
        <v>0.80395354531249996</v>
      </c>
      <c r="O3" s="62"/>
    </row>
    <row r="4" spans="1:17" ht="13.35" customHeight="1" x14ac:dyDescent="0.2">
      <c r="J4" s="79" t="s">
        <v>71</v>
      </c>
      <c r="K4" s="67">
        <v>1.73470229548387</v>
      </c>
      <c r="L4" s="67">
        <v>0.82307727562499999</v>
      </c>
      <c r="M4" s="67">
        <v>0.79508700750000005</v>
      </c>
      <c r="O4" s="62"/>
    </row>
    <row r="5" spans="1:17" ht="13.35" customHeight="1" x14ac:dyDescent="0.2">
      <c r="J5" s="79" t="s">
        <v>72</v>
      </c>
      <c r="K5" s="67">
        <v>4.9123678651612899</v>
      </c>
      <c r="L5" s="67">
        <v>2.6395979053124998</v>
      </c>
      <c r="M5" s="67">
        <v>2.5191648706250001</v>
      </c>
      <c r="O5" s="62"/>
      <c r="Q5"/>
    </row>
    <row r="6" spans="1:17" ht="13.35" customHeight="1" x14ac:dyDescent="0.2">
      <c r="J6" s="79" t="s">
        <v>73</v>
      </c>
      <c r="K6" s="67">
        <v>9.5660125325806398</v>
      </c>
      <c r="L6" s="67">
        <v>6.2692770756250003</v>
      </c>
      <c r="M6" s="67">
        <v>6.7251719274999999</v>
      </c>
      <c r="O6" s="62"/>
      <c r="Q6"/>
    </row>
    <row r="7" spans="1:17" ht="13.35" customHeight="1" x14ac:dyDescent="0.2">
      <c r="I7" s="12"/>
      <c r="J7" s="79" t="s">
        <v>74</v>
      </c>
      <c r="K7" s="67">
        <v>21.737531653548398</v>
      </c>
      <c r="L7" s="67">
        <v>18.1937745225</v>
      </c>
      <c r="M7" s="67">
        <v>17.827845872499999</v>
      </c>
      <c r="O7" s="62"/>
      <c r="Q7"/>
    </row>
    <row r="8" spans="1:17" ht="13.35" customHeight="1" x14ac:dyDescent="0.2">
      <c r="J8" s="79" t="s">
        <v>75</v>
      </c>
      <c r="K8" s="67">
        <v>24.1560552203226</v>
      </c>
      <c r="L8" s="67">
        <v>28.044498786875</v>
      </c>
      <c r="M8" s="67">
        <v>25.145747359062501</v>
      </c>
      <c r="O8" s="62"/>
      <c r="Q8"/>
    </row>
    <row r="9" spans="1:17" ht="13.35" customHeight="1" x14ac:dyDescent="0.2">
      <c r="J9" s="79" t="s">
        <v>76</v>
      </c>
      <c r="K9" s="67">
        <v>17.669780148709702</v>
      </c>
      <c r="L9" s="67">
        <v>19.892224526875001</v>
      </c>
      <c r="M9" s="67">
        <v>20.7576980875</v>
      </c>
      <c r="O9" s="62"/>
      <c r="Q9"/>
    </row>
    <row r="10" spans="1:17" ht="13.35" customHeight="1" x14ac:dyDescent="0.2">
      <c r="J10" s="79" t="s">
        <v>77</v>
      </c>
      <c r="K10" s="67">
        <v>8.0032057167741897</v>
      </c>
      <c r="L10" s="67">
        <v>12.323809310625</v>
      </c>
      <c r="M10" s="67">
        <v>12.954363450312499</v>
      </c>
      <c r="O10" s="62"/>
      <c r="Q10"/>
    </row>
    <row r="11" spans="1:17" ht="13.35" customHeight="1" x14ac:dyDescent="0.2">
      <c r="J11" s="79" t="s">
        <v>78</v>
      </c>
      <c r="K11" s="67">
        <v>4.7201043358064503</v>
      </c>
      <c r="L11" s="67">
        <v>4.9999024178124998</v>
      </c>
      <c r="M11" s="67">
        <v>5.6624768696874996</v>
      </c>
      <c r="O11" s="62"/>
      <c r="Q11"/>
    </row>
    <row r="12" spans="1:17" ht="13.35" customHeight="1" x14ac:dyDescent="0.2">
      <c r="J12" s="79" t="s">
        <v>79</v>
      </c>
      <c r="K12" s="67">
        <v>2.6126899629032301</v>
      </c>
      <c r="L12" s="67">
        <v>2.6370036484375001</v>
      </c>
      <c r="M12" s="67">
        <v>2.7971172296875002</v>
      </c>
      <c r="O12" s="62"/>
      <c r="Q12"/>
    </row>
    <row r="13" spans="1:17" ht="13.35" customHeight="1" x14ac:dyDescent="0.2">
      <c r="J13" s="79" t="s">
        <v>80</v>
      </c>
      <c r="K13" s="67">
        <v>1.6213609816129</v>
      </c>
      <c r="L13" s="67">
        <v>1.5672256490625001</v>
      </c>
      <c r="M13" s="67">
        <v>1.6581271546875</v>
      </c>
      <c r="O13" s="62"/>
      <c r="Q13"/>
    </row>
    <row r="14" spans="1:17" x14ac:dyDescent="0.2">
      <c r="J14" s="79" t="s">
        <v>81</v>
      </c>
      <c r="K14" s="67">
        <v>0.85059152387096804</v>
      </c>
      <c r="L14" s="67">
        <v>0.8762982815625</v>
      </c>
      <c r="M14" s="67">
        <v>0.9210973240625</v>
      </c>
      <c r="Q14"/>
    </row>
    <row r="15" spans="1:17" x14ac:dyDescent="0.2">
      <c r="J15" s="79" t="s">
        <v>82</v>
      </c>
      <c r="K15" s="67">
        <v>0.53454773612903195</v>
      </c>
      <c r="L15" s="67">
        <v>0.54299459562499997</v>
      </c>
      <c r="M15" s="67">
        <v>0.59732787624999995</v>
      </c>
      <c r="Q15"/>
    </row>
    <row r="16" spans="1:17" x14ac:dyDescent="0.2">
      <c r="J16" s="99" t="s">
        <v>37</v>
      </c>
      <c r="K16" s="67">
        <v>0.82272046709677404</v>
      </c>
      <c r="L16" s="67">
        <v>0.78793766593749992</v>
      </c>
      <c r="M16" s="67">
        <v>0.83482142406250004</v>
      </c>
      <c r="Q16"/>
    </row>
    <row r="17" spans="11:17" x14ac:dyDescent="0.2">
      <c r="K17" s="109">
        <f>SUM(K3:K16)</f>
        <v>100.00000000000004</v>
      </c>
      <c r="L17" s="109">
        <f>SUM(L3:L16)</f>
        <v>99.999999998749999</v>
      </c>
      <c r="M17" s="109">
        <f>SUM(M3:M16)</f>
        <v>99.999999998750013</v>
      </c>
      <c r="Q17"/>
    </row>
    <row r="18" spans="11:17" x14ac:dyDescent="0.2">
      <c r="Q18"/>
    </row>
    <row r="19" spans="11:17" x14ac:dyDescent="0.2">
      <c r="Q19"/>
    </row>
    <row r="20" spans="11:17" x14ac:dyDescent="0.2">
      <c r="Q20"/>
    </row>
    <row r="21" spans="11:17" x14ac:dyDescent="0.2">
      <c r="Q21"/>
    </row>
    <row r="22" spans="11:17" x14ac:dyDescent="0.2">
      <c r="Q22"/>
    </row>
  </sheetData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5F6D-58FB-4CEB-8B0F-FB5E757FEABC}">
  <dimension ref="A1:W27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9.6640625" style="89" customWidth="1"/>
    <col min="2" max="9" width="8.83203125" style="89"/>
    <col min="10" max="12" width="9.1640625" style="89" customWidth="1"/>
    <col min="13" max="13" width="8" style="89" customWidth="1"/>
    <col min="14" max="16" width="9.1640625" style="89" customWidth="1"/>
    <col min="17" max="17" width="12.83203125" style="89" customWidth="1"/>
    <col min="18" max="43" width="9.1640625" style="89" customWidth="1"/>
    <col min="44" max="16384" width="8.83203125" style="89"/>
  </cols>
  <sheetData>
    <row r="1" spans="1:23" ht="15" x14ac:dyDescent="0.25">
      <c r="A1" s="31"/>
      <c r="B1" s="32" t="s">
        <v>35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40"/>
      <c r="O1" s="140"/>
      <c r="P1" s="140"/>
      <c r="Q1" s="140"/>
      <c r="R1" s="140"/>
      <c r="S1" s="140"/>
      <c r="T1" s="140"/>
      <c r="U1" s="140"/>
    </row>
    <row r="2" spans="1:23" ht="15" x14ac:dyDescent="0.25">
      <c r="A2" s="31"/>
      <c r="B2" s="183" t="s">
        <v>20</v>
      </c>
      <c r="C2" s="183"/>
      <c r="D2" s="183"/>
      <c r="E2" s="183"/>
      <c r="F2" s="183"/>
      <c r="G2" s="183"/>
      <c r="H2" s="183"/>
      <c r="I2" s="183"/>
      <c r="J2" s="31"/>
      <c r="K2" s="117" t="s">
        <v>21</v>
      </c>
      <c r="L2" s="33"/>
      <c r="M2" s="33"/>
      <c r="N2" s="140"/>
      <c r="O2" s="140"/>
      <c r="P2" s="140"/>
      <c r="Q2" s="140"/>
      <c r="R2" s="117" t="s">
        <v>22</v>
      </c>
      <c r="S2" s="140"/>
      <c r="T2" s="140"/>
      <c r="U2" s="140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76" t="s">
        <v>85</v>
      </c>
      <c r="N3" s="76" t="s">
        <v>57</v>
      </c>
      <c r="O3" s="118" t="str">
        <f>M3</f>
        <v>Q2 2025</v>
      </c>
      <c r="P3" s="118" t="str">
        <f>N3</f>
        <v>Q1 2025</v>
      </c>
      <c r="Q3" s="140"/>
      <c r="R3" s="34"/>
      <c r="S3" s="34"/>
      <c r="T3" s="76" t="s">
        <v>85</v>
      </c>
      <c r="U3" s="76" t="s">
        <v>57</v>
      </c>
      <c r="V3" s="89" t="str">
        <f>T3</f>
        <v>Q2 2025</v>
      </c>
      <c r="W3" s="89" t="str">
        <f>U3</f>
        <v>Q1 2025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14" t="s">
        <v>85</v>
      </c>
      <c r="N4" s="114" t="s">
        <v>57</v>
      </c>
      <c r="O4" s="118" t="str">
        <f>M4</f>
        <v>Q2 2025</v>
      </c>
      <c r="P4" s="118" t="str">
        <f>N4</f>
        <v>Q1 2025</v>
      </c>
      <c r="Q4" s="140"/>
      <c r="R4" s="141"/>
      <c r="S4" s="38"/>
      <c r="T4" s="114" t="s">
        <v>85</v>
      </c>
      <c r="U4" s="76" t="s">
        <v>57</v>
      </c>
      <c r="V4" s="89" t="str">
        <f>T4</f>
        <v>Q2 2025</v>
      </c>
      <c r="W4" s="89" t="str">
        <f>U4</f>
        <v>Q1 2025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19" t="s">
        <v>85</v>
      </c>
      <c r="L5" s="120" t="s">
        <v>85</v>
      </c>
      <c r="M5" s="121">
        <v>2.1962938742222202</v>
      </c>
      <c r="N5" s="121">
        <v>2.26822235226415</v>
      </c>
      <c r="O5" s="121">
        <v>0.169719963666499</v>
      </c>
      <c r="P5" s="121">
        <v>0.25354823019386102</v>
      </c>
      <c r="Q5" s="140"/>
      <c r="R5" s="119" t="s">
        <v>85</v>
      </c>
      <c r="S5" s="119" t="s">
        <v>85</v>
      </c>
      <c r="T5" s="116">
        <v>1.0746976914527799</v>
      </c>
      <c r="U5" s="116">
        <v>1.04304656991364</v>
      </c>
      <c r="V5" s="116">
        <v>2.2335457031474101E-2</v>
      </c>
      <c r="W5" s="116">
        <v>2.8022038218335502E-2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19" t="s">
        <v>89</v>
      </c>
      <c r="L6" s="120" t="s">
        <v>89</v>
      </c>
      <c r="M6" s="121">
        <v>2.0389507971739098</v>
      </c>
      <c r="N6" s="121">
        <v>2.0595950754716998</v>
      </c>
      <c r="O6" s="121">
        <v>0.19825392982887499</v>
      </c>
      <c r="P6" s="121">
        <v>0.29857367704431598</v>
      </c>
      <c r="Q6" s="140"/>
      <c r="R6" s="119" t="s">
        <v>89</v>
      </c>
      <c r="S6" s="119" t="s">
        <v>89</v>
      </c>
      <c r="T6" s="116">
        <v>1.0724711694028599</v>
      </c>
      <c r="U6" s="116">
        <v>1.0434819637636401</v>
      </c>
      <c r="V6" s="116">
        <v>2.67607544437285E-2</v>
      </c>
      <c r="W6" s="116">
        <v>3.2063143317465001E-2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19" t="s">
        <v>91</v>
      </c>
      <c r="L7" s="120" t="s">
        <v>91</v>
      </c>
      <c r="M7" s="121">
        <v>1.9817731884782599</v>
      </c>
      <c r="N7" s="121">
        <v>1.9576018113207501</v>
      </c>
      <c r="O7" s="121">
        <v>0.21636822844449599</v>
      </c>
      <c r="P7" s="121">
        <v>0.31793338584587999</v>
      </c>
      <c r="Q7" s="140"/>
      <c r="R7" s="119" t="s">
        <v>91</v>
      </c>
      <c r="S7" s="119" t="s">
        <v>91</v>
      </c>
      <c r="T7" s="116">
        <v>1.07725865500811</v>
      </c>
      <c r="U7" s="116">
        <v>1.0460025457295401</v>
      </c>
      <c r="V7" s="116">
        <v>3.0790826072976001E-2</v>
      </c>
      <c r="W7" s="116">
        <v>3.4634292775577898E-2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19" t="s">
        <v>100</v>
      </c>
      <c r="L8" s="120" t="s">
        <v>100</v>
      </c>
      <c r="M8" s="121">
        <v>1.9530022222222201</v>
      </c>
      <c r="N8" s="121" t="e">
        <v>#N/A</v>
      </c>
      <c r="O8" s="121">
        <v>0.251916499954836</v>
      </c>
      <c r="P8" s="121" t="e">
        <v>#N/A</v>
      </c>
      <c r="Q8" s="140"/>
      <c r="R8" s="119" t="s">
        <v>100</v>
      </c>
      <c r="S8" s="122" t="s">
        <v>100</v>
      </c>
      <c r="T8" s="116">
        <v>1.08233620656471</v>
      </c>
      <c r="U8" s="116" t="e">
        <v>#N/A</v>
      </c>
      <c r="V8" s="116">
        <v>3.3794247310735798E-2</v>
      </c>
      <c r="W8" s="116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19" t="s">
        <v>96</v>
      </c>
      <c r="L9" s="120" t="s">
        <v>96</v>
      </c>
      <c r="M9" s="121" t="e">
        <v>#N/A</v>
      </c>
      <c r="N9" s="121" t="e">
        <v>#N/A</v>
      </c>
      <c r="O9" s="121" t="e">
        <v>#N/A</v>
      </c>
      <c r="P9" s="121" t="e">
        <v>#N/A</v>
      </c>
      <c r="Q9" s="140"/>
      <c r="R9" s="119" t="s">
        <v>96</v>
      </c>
      <c r="S9" s="123" t="s">
        <v>96</v>
      </c>
      <c r="T9" s="116" t="e">
        <v>#N/A</v>
      </c>
      <c r="U9" s="116" t="e">
        <v>#N/A</v>
      </c>
      <c r="V9" s="116" t="e">
        <v>#N/A</v>
      </c>
      <c r="W9" s="116" t="e">
        <v>#N/A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19">
        <v>2026</v>
      </c>
      <c r="L10" s="120">
        <v>2026</v>
      </c>
      <c r="M10" s="121">
        <v>1.9808961363636399</v>
      </c>
      <c r="N10" s="121">
        <v>1.9257723877551001</v>
      </c>
      <c r="O10" s="121">
        <v>0.268522387193805</v>
      </c>
      <c r="P10" s="121">
        <v>0.32447462721328602</v>
      </c>
      <c r="Q10" s="140"/>
      <c r="R10" s="119">
        <v>2026</v>
      </c>
      <c r="S10" s="123">
        <v>2026</v>
      </c>
      <c r="T10" s="116">
        <v>1.0891366942351399</v>
      </c>
      <c r="U10" s="116">
        <v>1.05836311241795</v>
      </c>
      <c r="V10" s="116">
        <v>3.56193935064614E-2</v>
      </c>
      <c r="W10" s="116">
        <v>3.5423679706799598E-2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19">
        <v>2027</v>
      </c>
      <c r="L11" s="120">
        <v>2027</v>
      </c>
      <c r="M11" s="121">
        <v>2.0812921388888901</v>
      </c>
      <c r="N11" s="121">
        <v>2.0255199523809502</v>
      </c>
      <c r="O11" s="121">
        <v>0.26920189316168902</v>
      </c>
      <c r="P11" s="121">
        <v>0.25895227022349099</v>
      </c>
      <c r="Q11" s="140"/>
      <c r="R11" s="119">
        <v>2027</v>
      </c>
      <c r="S11" s="123">
        <v>2027</v>
      </c>
      <c r="T11" s="116">
        <v>1.1022124843100001</v>
      </c>
      <c r="U11" s="116">
        <v>1.0760431300486499</v>
      </c>
      <c r="V11" s="116">
        <v>4.1212421734659402E-2</v>
      </c>
      <c r="W11" s="116">
        <v>4.2591809415498998E-2</v>
      </c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146">
        <v>2028</v>
      </c>
      <c r="L12" s="146">
        <v>2028</v>
      </c>
      <c r="Q12" s="140"/>
      <c r="R12" s="146">
        <v>2028</v>
      </c>
      <c r="S12" s="146">
        <v>2028</v>
      </c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119">
        <v>2029</v>
      </c>
      <c r="L13" s="120">
        <v>2029</v>
      </c>
      <c r="M13" s="121">
        <v>2.2512454545454501</v>
      </c>
      <c r="N13" s="121">
        <v>2.2181944444444399</v>
      </c>
      <c r="O13" s="121">
        <v>0.30539078560398403</v>
      </c>
      <c r="P13" s="121">
        <v>0.31046544039963597</v>
      </c>
      <c r="Q13" s="140"/>
      <c r="R13" s="119">
        <v>2029</v>
      </c>
      <c r="S13" s="123">
        <v>2029</v>
      </c>
      <c r="T13" s="116">
        <v>1.1204529367086999</v>
      </c>
      <c r="U13" s="116">
        <v>1.0899923781451599</v>
      </c>
      <c r="V13" s="116">
        <v>4.7123490422171302E-2</v>
      </c>
      <c r="W13" s="116">
        <v>5.4184476218358001E-2</v>
      </c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17" t="s">
        <v>23</v>
      </c>
      <c r="L14" s="140"/>
      <c r="M14" s="140"/>
      <c r="N14" s="140"/>
      <c r="O14" s="124"/>
      <c r="P14" s="124"/>
      <c r="Q14" s="140"/>
      <c r="R14" s="117" t="s">
        <v>24</v>
      </c>
      <c r="S14" s="140"/>
      <c r="T14" s="140"/>
      <c r="U14" s="140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76" t="s">
        <v>85</v>
      </c>
      <c r="N15" s="76" t="s">
        <v>57</v>
      </c>
      <c r="O15" s="124" t="str">
        <f>M15</f>
        <v>Q2 2025</v>
      </c>
      <c r="P15" s="124" t="str">
        <f>N15</f>
        <v>Q1 2025</v>
      </c>
      <c r="Q15" s="140"/>
      <c r="R15" s="33"/>
      <c r="S15" s="33"/>
      <c r="T15" s="76" t="s">
        <v>85</v>
      </c>
      <c r="U15" s="76" t="s">
        <v>57</v>
      </c>
      <c r="V15" s="124" t="str">
        <f>T15</f>
        <v>Q2 2025</v>
      </c>
      <c r="W15" s="124" t="str">
        <f>U15</f>
        <v>Q1 2025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14" t="s">
        <v>85</v>
      </c>
      <c r="N16" s="125" t="s">
        <v>57</v>
      </c>
      <c r="O16" s="124" t="str">
        <f>M16</f>
        <v>Q2 2025</v>
      </c>
      <c r="P16" s="124" t="str">
        <f>N16</f>
        <v>Q1 2025</v>
      </c>
      <c r="Q16" s="140"/>
      <c r="R16" s="37"/>
      <c r="S16" s="38"/>
      <c r="T16" s="114" t="s">
        <v>85</v>
      </c>
      <c r="U16" s="114" t="s">
        <v>57</v>
      </c>
      <c r="V16" s="124" t="str">
        <f>T16</f>
        <v>Q2 2025</v>
      </c>
      <c r="W16" s="124" t="str">
        <f>U16</f>
        <v>Q1 2025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19" t="s">
        <v>85</v>
      </c>
      <c r="L17" s="120" t="s">
        <v>85</v>
      </c>
      <c r="M17" s="121">
        <v>73.282000173655504</v>
      </c>
      <c r="N17" s="121">
        <v>74.485247514531807</v>
      </c>
      <c r="O17" s="121">
        <v>3.4324741290401302</v>
      </c>
      <c r="P17" s="121">
        <v>3.1075231952187998</v>
      </c>
      <c r="Q17" s="140"/>
      <c r="R17" s="115" t="e">
        <v>#N/A</v>
      </c>
      <c r="S17" s="115" t="e">
        <v>#N/A</v>
      </c>
      <c r="T17" s="116" t="e">
        <v>#N/A</v>
      </c>
      <c r="U17" s="116" t="e">
        <v>#N/A</v>
      </c>
      <c r="V17" s="89" t="e">
        <v>#N/A</v>
      </c>
      <c r="W17" s="89" t="e">
        <v>#N/A</v>
      </c>
    </row>
    <row r="18" spans="1:23" ht="15" x14ac:dyDescent="0.25">
      <c r="A18" s="31"/>
      <c r="B18" s="142"/>
      <c r="C18" s="31"/>
      <c r="D18" s="31"/>
      <c r="E18" s="31"/>
      <c r="F18" s="31"/>
      <c r="G18" s="31"/>
      <c r="H18" s="142"/>
      <c r="I18" s="31"/>
      <c r="J18" s="31"/>
      <c r="K18" s="119" t="s">
        <v>89</v>
      </c>
      <c r="L18" s="120" t="s">
        <v>89</v>
      </c>
      <c r="M18" s="121">
        <v>72.104784584844396</v>
      </c>
      <c r="N18" s="121">
        <v>73.831366849315899</v>
      </c>
      <c r="O18" s="121">
        <v>3.7465522718791302</v>
      </c>
      <c r="P18" s="121">
        <v>3.58131781777286</v>
      </c>
      <c r="Q18" s="140"/>
      <c r="R18" s="115" t="s">
        <v>96</v>
      </c>
      <c r="S18" s="115" t="s">
        <v>96</v>
      </c>
      <c r="T18" s="116">
        <v>3.2</v>
      </c>
      <c r="U18" s="116">
        <v>3.3</v>
      </c>
      <c r="V18" s="116">
        <v>0.47400016871955702</v>
      </c>
      <c r="W18" s="116">
        <v>0.52519062659154203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19" t="s">
        <v>91</v>
      </c>
      <c r="L19" s="120" t="s">
        <v>91</v>
      </c>
      <c r="M19" s="121">
        <v>71.078941173889206</v>
      </c>
      <c r="N19" s="121">
        <v>73.155338701470498</v>
      </c>
      <c r="O19" s="121">
        <v>4.0185006333739501</v>
      </c>
      <c r="P19" s="121">
        <v>4.0253499331591804</v>
      </c>
      <c r="Q19" s="140"/>
      <c r="R19" s="115" t="s">
        <v>97</v>
      </c>
      <c r="S19" s="115" t="s">
        <v>97</v>
      </c>
      <c r="T19" s="116">
        <v>2.7</v>
      </c>
      <c r="U19" s="116">
        <v>2.7</v>
      </c>
      <c r="V19" s="116">
        <v>0.49603788640295599</v>
      </c>
      <c r="W19" s="116">
        <v>0.44458811052484998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19" t="s">
        <v>100</v>
      </c>
      <c r="L20" s="120" t="s">
        <v>100</v>
      </c>
      <c r="M20" s="121">
        <v>70.553762250314307</v>
      </c>
      <c r="N20" s="121" t="e">
        <v>#N/A</v>
      </c>
      <c r="O20" s="121">
        <v>4.0023789067517299</v>
      </c>
      <c r="P20" s="121" t="e">
        <v>#N/A</v>
      </c>
      <c r="Q20" s="140"/>
      <c r="R20" s="115" t="s">
        <v>98</v>
      </c>
      <c r="S20" s="115" t="s">
        <v>98</v>
      </c>
      <c r="T20" s="116">
        <v>2.6</v>
      </c>
      <c r="U20" s="116">
        <v>2.7</v>
      </c>
      <c r="V20" s="116">
        <v>0.49629385069948501</v>
      </c>
      <c r="W20" s="116">
        <v>0.40884271241264603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19" t="s">
        <v>96</v>
      </c>
      <c r="L21" s="120" t="s">
        <v>96</v>
      </c>
      <c r="M21" s="121" t="e">
        <v>#N/A</v>
      </c>
      <c r="N21" s="121" t="e">
        <v>#N/A</v>
      </c>
      <c r="O21" s="121" t="e">
        <v>#N/A</v>
      </c>
      <c r="P21" s="121" t="e">
        <v>#N/A</v>
      </c>
      <c r="Q21" s="140"/>
      <c r="R21" s="146">
        <v>2027</v>
      </c>
      <c r="S21" s="146">
        <v>2027</v>
      </c>
      <c r="T21" s="147"/>
      <c r="U21" s="147"/>
      <c r="V21" s="147"/>
      <c r="W21" s="147"/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19">
        <v>2026</v>
      </c>
      <c r="L22" s="120">
        <v>2026</v>
      </c>
      <c r="M22" s="121">
        <v>70.177961159516201</v>
      </c>
      <c r="N22" s="121">
        <v>72.470569391897499</v>
      </c>
      <c r="O22" s="121">
        <v>4.3630747348732202</v>
      </c>
      <c r="P22" s="121">
        <v>4.8155031914157203</v>
      </c>
      <c r="Q22" s="140"/>
      <c r="R22" s="146">
        <v>2028</v>
      </c>
      <c r="S22" s="146">
        <v>2028</v>
      </c>
      <c r="T22" s="147" t="e">
        <v>#N/A</v>
      </c>
      <c r="U22" s="147" t="e">
        <v>#N/A</v>
      </c>
      <c r="V22" s="147" t="e">
        <v>#N/A</v>
      </c>
      <c r="W22" s="147" t="e">
        <v>#N/A</v>
      </c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19">
        <v>2027</v>
      </c>
      <c r="L23" s="120">
        <v>2027</v>
      </c>
      <c r="M23" s="121">
        <v>70.327577941550004</v>
      </c>
      <c r="N23" s="121">
        <v>72.844338437499999</v>
      </c>
      <c r="O23" s="121">
        <v>6.2941211856952597</v>
      </c>
      <c r="P23" s="121">
        <v>4.9387478810949696</v>
      </c>
      <c r="Q23" s="140"/>
      <c r="R23" s="115" t="s">
        <v>99</v>
      </c>
      <c r="S23" s="115" t="s">
        <v>99</v>
      </c>
      <c r="T23" s="116">
        <v>2.6</v>
      </c>
      <c r="U23" s="116">
        <v>2.7</v>
      </c>
      <c r="V23" s="116">
        <v>0.47842958861475599</v>
      </c>
      <c r="W23" s="116">
        <v>0.33065813086784901</v>
      </c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146">
        <v>2028</v>
      </c>
      <c r="L24" s="146">
        <v>2028</v>
      </c>
      <c r="Q24" s="140"/>
      <c r="R24" s="140"/>
      <c r="S24" s="140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119">
        <v>2029</v>
      </c>
      <c r="L25" s="120">
        <v>2029</v>
      </c>
      <c r="M25" s="121">
        <v>70.883899999999997</v>
      </c>
      <c r="N25" s="121">
        <v>73.453294642857102</v>
      </c>
      <c r="O25" s="121">
        <v>7.1244879231188696</v>
      </c>
      <c r="P25" s="121">
        <v>5.7170775480189899</v>
      </c>
      <c r="Q25" s="140"/>
      <c r="R25" s="140"/>
      <c r="S25" s="140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40"/>
      <c r="O26" s="140"/>
      <c r="P26" s="140"/>
      <c r="Q26" s="140"/>
      <c r="R26" s="140"/>
      <c r="S26" s="140"/>
      <c r="T26" s="140"/>
      <c r="U26" s="140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40"/>
      <c r="O27" s="140"/>
      <c r="P27" s="140"/>
      <c r="Q27" s="140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>
    <oddHeader>&amp;R&amp;"Arial"&amp;10&amp;K000000 ECB-RESTRICTED&amp;1#_x000D_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72FF-2550-4E92-9E0A-F76852297A63}">
  <dimension ref="A1:AX34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5.83203125" style="165" bestFit="1" customWidth="1"/>
    <col min="2" max="16384" width="9.33203125" style="165"/>
  </cols>
  <sheetData>
    <row r="1" spans="1:50" x14ac:dyDescent="0.25">
      <c r="B1" s="165" t="s">
        <v>101</v>
      </c>
      <c r="F1" s="165" t="s">
        <v>101</v>
      </c>
      <c r="J1" s="165" t="s">
        <v>102</v>
      </c>
      <c r="N1" s="165" t="s">
        <v>102</v>
      </c>
      <c r="R1" s="165" t="s">
        <v>103</v>
      </c>
      <c r="V1" s="165" t="s">
        <v>103</v>
      </c>
      <c r="Z1" s="165" t="s">
        <v>104</v>
      </c>
      <c r="AD1" s="165" t="s">
        <v>104</v>
      </c>
      <c r="AI1" s="165" t="s">
        <v>105</v>
      </c>
      <c r="AM1" s="165" t="s">
        <v>105</v>
      </c>
      <c r="AQ1" s="165" t="s">
        <v>106</v>
      </c>
      <c r="AU1" s="165" t="s">
        <v>106</v>
      </c>
    </row>
    <row r="2" spans="1:50" x14ac:dyDescent="0.25">
      <c r="F2" s="165" t="s">
        <v>107</v>
      </c>
      <c r="G2" s="165" t="s">
        <v>107</v>
      </c>
      <c r="H2" s="165" t="s">
        <v>107</v>
      </c>
      <c r="I2" s="165" t="s">
        <v>107</v>
      </c>
      <c r="N2" s="165" t="s">
        <v>107</v>
      </c>
      <c r="O2" s="165" t="s">
        <v>107</v>
      </c>
      <c r="P2" s="165" t="s">
        <v>107</v>
      </c>
      <c r="Q2" s="165" t="s">
        <v>107</v>
      </c>
      <c r="V2" s="165" t="s">
        <v>107</v>
      </c>
      <c r="W2" s="165" t="s">
        <v>107</v>
      </c>
      <c r="X2" s="165" t="s">
        <v>107</v>
      </c>
      <c r="Y2" s="165" t="s">
        <v>107</v>
      </c>
      <c r="AD2" s="165" t="s">
        <v>107</v>
      </c>
      <c r="AE2" s="165" t="s">
        <v>107</v>
      </c>
      <c r="AF2" s="165" t="s">
        <v>107</v>
      </c>
      <c r="AG2" s="165" t="s">
        <v>107</v>
      </c>
      <c r="AM2" s="165" t="s">
        <v>107</v>
      </c>
      <c r="AN2" s="165" t="s">
        <v>107</v>
      </c>
      <c r="AO2" s="165" t="s">
        <v>107</v>
      </c>
      <c r="AP2" s="165" t="s">
        <v>107</v>
      </c>
      <c r="AU2" s="165" t="s">
        <v>107</v>
      </c>
      <c r="AV2" s="165" t="s">
        <v>107</v>
      </c>
      <c r="AW2" s="165" t="s">
        <v>107</v>
      </c>
      <c r="AX2" s="165" t="s">
        <v>107</v>
      </c>
    </row>
    <row r="3" spans="1:50" x14ac:dyDescent="0.25">
      <c r="B3" s="165">
        <v>2025</v>
      </c>
      <c r="C3" s="165">
        <v>2026</v>
      </c>
      <c r="D3" s="165">
        <v>2027</v>
      </c>
      <c r="E3" s="165">
        <v>2029</v>
      </c>
      <c r="F3" s="165">
        <v>2025</v>
      </c>
      <c r="G3" s="165">
        <v>2026</v>
      </c>
      <c r="H3" s="165">
        <v>2027</v>
      </c>
      <c r="I3" s="165">
        <v>2029</v>
      </c>
      <c r="J3" s="165">
        <v>2025</v>
      </c>
      <c r="K3" s="165">
        <v>2026</v>
      </c>
      <c r="L3" s="165">
        <v>2027</v>
      </c>
      <c r="M3" s="165">
        <v>2029</v>
      </c>
      <c r="N3" s="165">
        <v>2025</v>
      </c>
      <c r="O3" s="165">
        <v>2026</v>
      </c>
      <c r="P3" s="165">
        <v>2027</v>
      </c>
      <c r="Q3" s="165">
        <v>2029</v>
      </c>
      <c r="R3" s="165">
        <v>2025</v>
      </c>
      <c r="S3" s="165">
        <v>2026</v>
      </c>
      <c r="T3" s="165">
        <v>2027</v>
      </c>
      <c r="U3" s="165">
        <v>2029</v>
      </c>
      <c r="V3" s="165">
        <v>2025</v>
      </c>
      <c r="W3" s="165">
        <v>2026</v>
      </c>
      <c r="X3" s="165">
        <v>2027</v>
      </c>
      <c r="Y3" s="165">
        <v>2029</v>
      </c>
      <c r="Z3" s="165">
        <v>2025</v>
      </c>
      <c r="AA3" s="165">
        <v>2026</v>
      </c>
      <c r="AB3" s="165">
        <v>2027</v>
      </c>
      <c r="AC3" s="165">
        <v>2029</v>
      </c>
      <c r="AD3" s="165">
        <v>2025</v>
      </c>
      <c r="AE3" s="165">
        <v>2026</v>
      </c>
      <c r="AF3" s="165">
        <v>2027</v>
      </c>
      <c r="AG3" s="165">
        <v>2029</v>
      </c>
      <c r="AH3" s="166" t="s">
        <v>108</v>
      </c>
      <c r="AI3" s="165">
        <v>2025</v>
      </c>
      <c r="AJ3" s="165">
        <v>2026</v>
      </c>
      <c r="AK3" s="165">
        <v>2027</v>
      </c>
      <c r="AL3" s="165">
        <v>2029</v>
      </c>
      <c r="AM3" s="165">
        <v>2025</v>
      </c>
      <c r="AN3" s="165">
        <v>2026</v>
      </c>
      <c r="AO3" s="165">
        <v>2027</v>
      </c>
      <c r="AP3" s="165">
        <v>2029</v>
      </c>
      <c r="AQ3" s="165">
        <v>2025</v>
      </c>
      <c r="AR3" s="165">
        <v>2026</v>
      </c>
      <c r="AS3" s="165">
        <v>2027</v>
      </c>
      <c r="AT3" s="165">
        <v>2029</v>
      </c>
      <c r="AU3" s="165">
        <v>2025</v>
      </c>
      <c r="AV3" s="165">
        <v>2026</v>
      </c>
      <c r="AW3" s="165">
        <v>2027</v>
      </c>
      <c r="AX3" s="165">
        <v>2029</v>
      </c>
    </row>
    <row r="4" spans="1:50" x14ac:dyDescent="0.25">
      <c r="A4" s="167" t="s">
        <v>109</v>
      </c>
      <c r="B4" s="168">
        <v>0</v>
      </c>
      <c r="C4" s="168">
        <v>0</v>
      </c>
      <c r="D4" s="168">
        <v>0</v>
      </c>
      <c r="E4" s="168">
        <v>0</v>
      </c>
      <c r="F4" s="168"/>
      <c r="G4" s="168"/>
      <c r="H4" s="168"/>
      <c r="I4" s="168"/>
      <c r="J4" s="168">
        <v>4</v>
      </c>
      <c r="K4" s="168">
        <v>6</v>
      </c>
      <c r="L4" s="168">
        <v>0</v>
      </c>
      <c r="M4" s="168">
        <v>0</v>
      </c>
      <c r="N4" s="168"/>
      <c r="O4" s="168"/>
      <c r="P4" s="168"/>
      <c r="Q4" s="168"/>
      <c r="R4" s="168">
        <v>0</v>
      </c>
      <c r="S4" s="168">
        <v>0</v>
      </c>
      <c r="T4" s="168">
        <v>0</v>
      </c>
      <c r="U4" s="168">
        <v>0</v>
      </c>
      <c r="V4" s="168"/>
      <c r="W4" s="168"/>
      <c r="X4" s="168"/>
      <c r="Y4" s="168"/>
      <c r="Z4" s="168">
        <v>0</v>
      </c>
      <c r="AA4" s="168">
        <v>0</v>
      </c>
      <c r="AB4" s="168">
        <v>0</v>
      </c>
      <c r="AC4" s="168">
        <v>0</v>
      </c>
      <c r="AD4" s="168"/>
      <c r="AE4" s="168"/>
      <c r="AF4" s="168"/>
      <c r="AG4" s="168"/>
      <c r="AH4" s="168"/>
    </row>
    <row r="5" spans="1:50" x14ac:dyDescent="0.25">
      <c r="A5" s="167" t="s">
        <v>110</v>
      </c>
      <c r="B5" s="168">
        <v>0</v>
      </c>
      <c r="C5" s="168">
        <v>2</v>
      </c>
      <c r="D5" s="168">
        <v>2</v>
      </c>
      <c r="E5" s="168">
        <v>0</v>
      </c>
      <c r="F5" s="168"/>
      <c r="G5" s="168"/>
      <c r="H5" s="168"/>
      <c r="I5" s="168"/>
      <c r="J5" s="168">
        <v>16</v>
      </c>
      <c r="K5" s="168">
        <v>13</v>
      </c>
      <c r="L5" s="168">
        <v>5</v>
      </c>
      <c r="M5" s="168">
        <v>1</v>
      </c>
      <c r="N5" s="168"/>
      <c r="O5" s="168"/>
      <c r="P5" s="168"/>
      <c r="Q5" s="168"/>
      <c r="R5" s="168">
        <v>0</v>
      </c>
      <c r="S5" s="168">
        <v>0</v>
      </c>
      <c r="T5" s="168">
        <v>0</v>
      </c>
      <c r="U5" s="168">
        <v>0</v>
      </c>
      <c r="V5" s="168"/>
      <c r="W5" s="168"/>
      <c r="X5" s="168"/>
      <c r="Y5" s="168"/>
      <c r="Z5" s="168">
        <v>0</v>
      </c>
      <c r="AA5" s="168">
        <v>0</v>
      </c>
      <c r="AB5" s="168">
        <v>0</v>
      </c>
      <c r="AC5" s="168">
        <v>0</v>
      </c>
      <c r="AD5" s="168"/>
      <c r="AE5" s="168"/>
      <c r="AF5" s="168"/>
      <c r="AG5" s="168"/>
      <c r="AH5" s="168"/>
    </row>
    <row r="6" spans="1:50" x14ac:dyDescent="0.25">
      <c r="A6" s="167" t="s">
        <v>111</v>
      </c>
      <c r="B6" s="168">
        <v>2</v>
      </c>
      <c r="C6" s="168">
        <v>3</v>
      </c>
      <c r="D6" s="168">
        <v>4</v>
      </c>
      <c r="E6" s="168">
        <v>0</v>
      </c>
      <c r="F6" s="168">
        <v>3</v>
      </c>
      <c r="G6" s="168">
        <v>5</v>
      </c>
      <c r="H6" s="168">
        <v>5</v>
      </c>
      <c r="I6" s="168">
        <v>4</v>
      </c>
      <c r="J6" s="168">
        <v>14</v>
      </c>
      <c r="K6" s="168">
        <v>14</v>
      </c>
      <c r="L6" s="168">
        <v>10</v>
      </c>
      <c r="M6" s="168">
        <v>5</v>
      </c>
      <c r="N6" s="168">
        <v>32</v>
      </c>
      <c r="O6" s="168">
        <v>30</v>
      </c>
      <c r="P6" s="168">
        <v>16</v>
      </c>
      <c r="Q6" s="168">
        <v>10</v>
      </c>
      <c r="R6" s="168">
        <v>1</v>
      </c>
      <c r="S6" s="168">
        <v>0</v>
      </c>
      <c r="T6" s="168">
        <v>0</v>
      </c>
      <c r="U6" s="168">
        <v>0</v>
      </c>
      <c r="V6" s="168">
        <v>0</v>
      </c>
      <c r="W6" s="168">
        <v>0</v>
      </c>
      <c r="X6" s="168">
        <v>0</v>
      </c>
      <c r="Y6" s="168">
        <v>0</v>
      </c>
      <c r="Z6" s="168">
        <v>0</v>
      </c>
      <c r="AA6" s="168">
        <v>0</v>
      </c>
      <c r="AB6" s="168">
        <v>0</v>
      </c>
      <c r="AC6" s="168">
        <v>0</v>
      </c>
      <c r="AD6" s="168">
        <v>0</v>
      </c>
      <c r="AE6" s="168">
        <v>0</v>
      </c>
      <c r="AF6" s="168">
        <v>1</v>
      </c>
      <c r="AG6" s="168">
        <v>1</v>
      </c>
      <c r="AH6" s="168"/>
    </row>
    <row r="7" spans="1:50" x14ac:dyDescent="0.25">
      <c r="A7" s="167" t="s">
        <v>112</v>
      </c>
      <c r="B7" s="168">
        <v>12</v>
      </c>
      <c r="C7" s="168">
        <v>10</v>
      </c>
      <c r="D7" s="168">
        <v>15</v>
      </c>
      <c r="E7" s="168">
        <v>22</v>
      </c>
      <c r="F7" s="168">
        <v>9</v>
      </c>
      <c r="G7" s="168">
        <v>8</v>
      </c>
      <c r="H7" s="168">
        <v>12</v>
      </c>
      <c r="I7" s="168">
        <v>15</v>
      </c>
      <c r="J7" s="168">
        <v>1</v>
      </c>
      <c r="K7" s="168">
        <v>2</v>
      </c>
      <c r="L7" s="168">
        <v>14</v>
      </c>
      <c r="M7" s="168">
        <v>20</v>
      </c>
      <c r="N7" s="168">
        <v>2</v>
      </c>
      <c r="O7" s="168">
        <v>3</v>
      </c>
      <c r="P7" s="168">
        <v>11</v>
      </c>
      <c r="Q7" s="168">
        <v>14</v>
      </c>
      <c r="R7" s="168">
        <v>24</v>
      </c>
      <c r="S7" s="168">
        <v>13</v>
      </c>
      <c r="T7" s="168">
        <v>8</v>
      </c>
      <c r="U7" s="168">
        <v>14</v>
      </c>
      <c r="V7" s="168">
        <v>20</v>
      </c>
      <c r="W7" s="168">
        <v>8</v>
      </c>
      <c r="X7" s="168">
        <v>6</v>
      </c>
      <c r="Y7" s="168">
        <v>12</v>
      </c>
      <c r="Z7" s="168">
        <v>16</v>
      </c>
      <c r="AA7" s="168">
        <v>3</v>
      </c>
      <c r="AB7" s="168">
        <v>3</v>
      </c>
      <c r="AC7" s="168">
        <v>7</v>
      </c>
      <c r="AD7" s="168">
        <v>15</v>
      </c>
      <c r="AE7" s="168">
        <v>5</v>
      </c>
      <c r="AF7" s="168">
        <v>2</v>
      </c>
      <c r="AG7" s="168">
        <v>4</v>
      </c>
      <c r="AH7" s="168"/>
    </row>
    <row r="8" spans="1:50" x14ac:dyDescent="0.25">
      <c r="A8" s="167" t="s">
        <v>113</v>
      </c>
      <c r="B8" s="168">
        <v>14</v>
      </c>
      <c r="C8" s="168">
        <v>14</v>
      </c>
      <c r="D8" s="168">
        <v>7</v>
      </c>
      <c r="E8" s="168">
        <v>4</v>
      </c>
      <c r="F8" s="168">
        <v>22</v>
      </c>
      <c r="G8" s="168">
        <v>20</v>
      </c>
      <c r="H8" s="168">
        <v>11</v>
      </c>
      <c r="I8" s="168">
        <v>7</v>
      </c>
      <c r="J8" s="168">
        <v>0</v>
      </c>
      <c r="K8" s="168">
        <v>0</v>
      </c>
      <c r="L8" s="168">
        <v>1</v>
      </c>
      <c r="M8" s="168">
        <v>1</v>
      </c>
      <c r="N8" s="168">
        <v>0</v>
      </c>
      <c r="O8" s="168">
        <v>0</v>
      </c>
      <c r="P8" s="168">
        <v>1</v>
      </c>
      <c r="Q8" s="168">
        <v>1</v>
      </c>
      <c r="R8" s="168">
        <v>7</v>
      </c>
      <c r="S8" s="168">
        <v>19</v>
      </c>
      <c r="T8" s="168">
        <v>15</v>
      </c>
      <c r="U8" s="168">
        <v>11</v>
      </c>
      <c r="V8" s="168">
        <v>13</v>
      </c>
      <c r="W8" s="168">
        <v>25</v>
      </c>
      <c r="X8" s="168">
        <v>21</v>
      </c>
      <c r="Y8" s="168">
        <v>13</v>
      </c>
      <c r="Z8" s="168">
        <v>17</v>
      </c>
      <c r="AA8" s="168">
        <v>16</v>
      </c>
      <c r="AB8" s="168">
        <v>12</v>
      </c>
      <c r="AC8" s="168">
        <v>12</v>
      </c>
      <c r="AD8" s="168">
        <v>17</v>
      </c>
      <c r="AE8" s="168">
        <v>27</v>
      </c>
      <c r="AF8" s="168">
        <v>23</v>
      </c>
      <c r="AG8" s="168">
        <v>18</v>
      </c>
      <c r="AH8" s="168"/>
    </row>
    <row r="9" spans="1:50" x14ac:dyDescent="0.25">
      <c r="A9" s="167" t="s">
        <v>114</v>
      </c>
      <c r="B9" s="168">
        <v>7</v>
      </c>
      <c r="C9" s="168">
        <v>6</v>
      </c>
      <c r="D9" s="168">
        <v>1</v>
      </c>
      <c r="E9" s="168">
        <v>1</v>
      </c>
      <c r="F9" s="168"/>
      <c r="G9" s="168"/>
      <c r="H9" s="168"/>
      <c r="I9" s="168"/>
      <c r="J9" s="168">
        <v>1</v>
      </c>
      <c r="K9" s="168">
        <v>1</v>
      </c>
      <c r="L9" s="168">
        <v>0</v>
      </c>
      <c r="M9" s="168">
        <v>0</v>
      </c>
      <c r="N9" s="168"/>
      <c r="O9" s="168"/>
      <c r="P9" s="168"/>
      <c r="Q9" s="168"/>
      <c r="R9" s="168">
        <v>3</v>
      </c>
      <c r="S9" s="168">
        <v>3</v>
      </c>
      <c r="T9" s="168">
        <v>5</v>
      </c>
      <c r="U9" s="168">
        <v>1</v>
      </c>
      <c r="V9" s="168"/>
      <c r="W9" s="168"/>
      <c r="X9" s="168"/>
      <c r="Y9" s="168"/>
      <c r="Z9" s="168">
        <v>2</v>
      </c>
      <c r="AA9" s="168">
        <v>14</v>
      </c>
      <c r="AB9" s="168">
        <v>10</v>
      </c>
      <c r="AC9" s="168">
        <v>5</v>
      </c>
      <c r="AD9" s="168"/>
      <c r="AE9" s="168"/>
      <c r="AF9" s="168"/>
      <c r="AG9" s="168"/>
      <c r="AH9" s="168"/>
    </row>
    <row r="10" spans="1:50" x14ac:dyDescent="0.25">
      <c r="A10" s="167" t="s">
        <v>115</v>
      </c>
      <c r="B10" s="168">
        <v>0</v>
      </c>
      <c r="C10" s="168">
        <v>0</v>
      </c>
      <c r="D10" s="168">
        <v>0</v>
      </c>
      <c r="E10" s="168">
        <v>0</v>
      </c>
      <c r="F10" s="168"/>
      <c r="G10" s="168"/>
      <c r="H10" s="168"/>
      <c r="I10" s="168"/>
      <c r="J10" s="168">
        <v>0</v>
      </c>
      <c r="K10" s="168">
        <v>0</v>
      </c>
      <c r="L10" s="168">
        <v>0</v>
      </c>
      <c r="M10" s="168">
        <v>0</v>
      </c>
      <c r="N10" s="168"/>
      <c r="O10" s="168"/>
      <c r="P10" s="168"/>
      <c r="Q10" s="168"/>
      <c r="R10" s="168">
        <v>0</v>
      </c>
      <c r="S10" s="168">
        <v>0</v>
      </c>
      <c r="T10" s="168">
        <v>0</v>
      </c>
      <c r="U10" s="168">
        <v>0</v>
      </c>
      <c r="V10" s="168"/>
      <c r="W10" s="168"/>
      <c r="X10" s="168"/>
      <c r="Y10" s="168"/>
      <c r="Z10" s="168">
        <v>0</v>
      </c>
      <c r="AA10" s="168">
        <v>0</v>
      </c>
      <c r="AB10" s="168">
        <v>0</v>
      </c>
      <c r="AC10" s="168">
        <v>0</v>
      </c>
      <c r="AD10" s="168"/>
      <c r="AE10" s="168"/>
      <c r="AF10" s="168"/>
      <c r="AG10" s="168"/>
      <c r="AH10" s="168"/>
    </row>
    <row r="11" spans="1:50" x14ac:dyDescent="0.25">
      <c r="B11" s="169">
        <v>35</v>
      </c>
      <c r="C11" s="169">
        <v>35</v>
      </c>
      <c r="D11" s="169">
        <v>29</v>
      </c>
      <c r="E11" s="169">
        <v>27</v>
      </c>
      <c r="F11" s="169">
        <v>34</v>
      </c>
      <c r="G11" s="169">
        <v>33</v>
      </c>
      <c r="H11" s="169">
        <v>28</v>
      </c>
      <c r="I11" s="169">
        <v>26</v>
      </c>
      <c r="J11" s="169">
        <v>36</v>
      </c>
      <c r="K11" s="169">
        <v>36</v>
      </c>
      <c r="L11" s="169">
        <v>30</v>
      </c>
      <c r="M11" s="169">
        <v>27</v>
      </c>
      <c r="N11" s="169">
        <v>34</v>
      </c>
      <c r="O11" s="169">
        <v>33</v>
      </c>
      <c r="P11" s="169">
        <v>28</v>
      </c>
      <c r="Q11" s="169">
        <v>25</v>
      </c>
      <c r="R11" s="169">
        <v>35</v>
      </c>
      <c r="S11" s="169">
        <v>35</v>
      </c>
      <c r="T11" s="169">
        <v>28</v>
      </c>
      <c r="U11" s="169">
        <v>26</v>
      </c>
      <c r="V11" s="169">
        <v>33</v>
      </c>
      <c r="W11" s="169">
        <v>33</v>
      </c>
      <c r="X11" s="169">
        <v>27</v>
      </c>
      <c r="Y11" s="169">
        <v>25</v>
      </c>
      <c r="Z11" s="169">
        <v>35</v>
      </c>
      <c r="AA11" s="169">
        <v>33</v>
      </c>
      <c r="AB11" s="169">
        <v>25</v>
      </c>
      <c r="AC11" s="169">
        <v>24</v>
      </c>
      <c r="AD11" s="169">
        <v>32</v>
      </c>
      <c r="AE11" s="169">
        <v>32</v>
      </c>
      <c r="AF11" s="169">
        <v>26</v>
      </c>
      <c r="AG11" s="169">
        <v>23</v>
      </c>
      <c r="AH11" s="169">
        <v>21</v>
      </c>
    </row>
    <row r="12" spans="1:50" x14ac:dyDescent="0.25">
      <c r="B12" s="169">
        <v>35</v>
      </c>
      <c r="C12" s="169">
        <v>35</v>
      </c>
      <c r="D12" s="169">
        <v>29</v>
      </c>
      <c r="E12" s="169">
        <v>27</v>
      </c>
      <c r="F12" s="169">
        <v>34</v>
      </c>
      <c r="G12" s="169">
        <v>33</v>
      </c>
      <c r="H12" s="169">
        <v>28</v>
      </c>
      <c r="I12" s="169">
        <v>26</v>
      </c>
      <c r="J12" s="169">
        <v>36</v>
      </c>
      <c r="K12" s="169">
        <v>36</v>
      </c>
      <c r="L12" s="169">
        <v>30</v>
      </c>
      <c r="M12" s="169">
        <v>27</v>
      </c>
      <c r="N12" s="169">
        <v>34</v>
      </c>
      <c r="O12" s="169">
        <v>33</v>
      </c>
      <c r="P12" s="169">
        <v>28</v>
      </c>
      <c r="Q12" s="169">
        <v>25</v>
      </c>
      <c r="R12" s="169">
        <v>35</v>
      </c>
      <c r="S12" s="169">
        <v>35</v>
      </c>
      <c r="T12" s="169">
        <v>28</v>
      </c>
      <c r="U12" s="169">
        <v>26</v>
      </c>
      <c r="V12" s="169">
        <v>33</v>
      </c>
      <c r="W12" s="169">
        <v>33</v>
      </c>
      <c r="X12" s="169">
        <v>27</v>
      </c>
      <c r="Y12" s="169">
        <v>25</v>
      </c>
      <c r="Z12" s="169">
        <v>35</v>
      </c>
      <c r="AA12" s="169">
        <v>35</v>
      </c>
      <c r="AB12" s="169">
        <v>28</v>
      </c>
      <c r="AC12" s="169">
        <v>26</v>
      </c>
      <c r="AD12" s="169">
        <v>32</v>
      </c>
      <c r="AE12" s="169">
        <v>32</v>
      </c>
      <c r="AF12" s="169">
        <v>26</v>
      </c>
      <c r="AG12" s="169">
        <v>23</v>
      </c>
      <c r="AH12" s="170">
        <v>0.3888888888888889</v>
      </c>
    </row>
    <row r="13" spans="1:50" x14ac:dyDescent="0.25"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</row>
    <row r="14" spans="1:50" x14ac:dyDescent="0.25">
      <c r="A14" s="165" t="s">
        <v>116</v>
      </c>
      <c r="B14" s="171">
        <v>8.4285714285714297E-2</v>
      </c>
      <c r="C14" s="171">
        <v>6.0000000000000019E-2</v>
      </c>
      <c r="D14" s="171">
        <v>1.7241379310344843E-3</v>
      </c>
      <c r="E14" s="171">
        <v>2.4074074074074074E-2</v>
      </c>
      <c r="F14" s="172">
        <v>0.55882352941176472</v>
      </c>
      <c r="G14" s="172">
        <v>0.45454545454545453</v>
      </c>
      <c r="H14" s="172">
        <v>0.21428571428571427</v>
      </c>
      <c r="I14" s="172">
        <v>0.11538461538461539</v>
      </c>
      <c r="J14" s="171">
        <v>-0.1875</v>
      </c>
      <c r="K14" s="171">
        <v>-0.18888888888888891</v>
      </c>
      <c r="L14" s="171">
        <v>-7.166666666666667E-2</v>
      </c>
      <c r="M14" s="171">
        <v>-2.4074074074074074E-2</v>
      </c>
      <c r="N14" s="172">
        <v>-0.94117647058823528</v>
      </c>
      <c r="O14" s="172">
        <v>-0.90909090909090906</v>
      </c>
      <c r="P14" s="172">
        <v>-0.5357142857142857</v>
      </c>
      <c r="Q14" s="172">
        <v>-0.36</v>
      </c>
      <c r="R14" s="171">
        <v>3.8571428571428576E-2</v>
      </c>
      <c r="S14" s="171">
        <v>7.571428571428572E-2</v>
      </c>
      <c r="T14" s="171">
        <v>9.8214285714285712E-2</v>
      </c>
      <c r="U14" s="171">
        <v>5.1923076923076926E-2</v>
      </c>
      <c r="V14" s="172">
        <v>0.39393939393939392</v>
      </c>
      <c r="W14" s="172">
        <v>0.75757575757575757</v>
      </c>
      <c r="X14" s="172">
        <v>0.77777777777777779</v>
      </c>
      <c r="Y14" s="172">
        <v>0.52</v>
      </c>
      <c r="Z14" s="171">
        <v>6.2857142857142861E-2</v>
      </c>
      <c r="AA14" s="171">
        <v>0.15454545454545454</v>
      </c>
      <c r="AB14" s="171">
        <v>0.14800000000000002</v>
      </c>
      <c r="AC14" s="171">
        <v>0.10208333333333335</v>
      </c>
      <c r="AD14" s="172">
        <v>0.53125</v>
      </c>
      <c r="AE14" s="172">
        <v>0.84375</v>
      </c>
      <c r="AF14" s="172">
        <v>0.84615384615384615</v>
      </c>
      <c r="AG14" s="172">
        <v>0.73913043478260865</v>
      </c>
      <c r="AH14" s="168"/>
      <c r="AI14" s="171">
        <v>0.12285714285714287</v>
      </c>
      <c r="AJ14" s="171">
        <v>0.13571428571428573</v>
      </c>
      <c r="AK14" s="171">
        <v>9.9938423645320199E-2</v>
      </c>
      <c r="AL14" s="171">
        <v>7.5997150997151E-2</v>
      </c>
      <c r="AM14" s="172">
        <v>0.47638146167557932</v>
      </c>
      <c r="AN14" s="172">
        <v>0.60606060606060608</v>
      </c>
      <c r="AO14" s="172">
        <v>0.49603174603174605</v>
      </c>
      <c r="AP14" s="172">
        <v>0.31769230769230772</v>
      </c>
      <c r="AQ14" s="171">
        <v>-0.12464285714285714</v>
      </c>
      <c r="AR14" s="171">
        <v>-3.434343434343437E-2</v>
      </c>
      <c r="AS14" s="171">
        <v>7.633333333333335E-2</v>
      </c>
      <c r="AT14" s="171">
        <v>7.8009259259259278E-2</v>
      </c>
      <c r="AU14" s="172">
        <v>-0.20496323529411764</v>
      </c>
      <c r="AV14" s="172">
        <v>-3.267045454545453E-2</v>
      </c>
      <c r="AW14" s="172">
        <v>0.15521978021978022</v>
      </c>
      <c r="AX14" s="172">
        <v>0.18956521739130433</v>
      </c>
    </row>
    <row r="15" spans="1:50" x14ac:dyDescent="0.25">
      <c r="A15" s="179" t="s">
        <v>118</v>
      </c>
      <c r="B15" s="171">
        <v>8.4285714285714297E-2</v>
      </c>
      <c r="C15" s="171">
        <v>6.0000000000000019E-2</v>
      </c>
      <c r="D15" s="171">
        <v>1.7241379310344843E-3</v>
      </c>
      <c r="E15" s="171">
        <v>2.4074074074074074E-2</v>
      </c>
      <c r="J15" s="171">
        <v>-0.1875</v>
      </c>
      <c r="K15" s="171">
        <v>-0.18888888888888891</v>
      </c>
      <c r="L15" s="171">
        <v>-7.166666666666667E-2</v>
      </c>
      <c r="M15" s="171">
        <v>-2.4074074074074074E-2</v>
      </c>
      <c r="R15" s="171">
        <v>3.8571428571428576E-2</v>
      </c>
      <c r="S15" s="171">
        <v>7.571428571428572E-2</v>
      </c>
      <c r="T15" s="171">
        <v>9.8214285714285712E-2</v>
      </c>
      <c r="U15" s="171">
        <v>5.1923076923076926E-2</v>
      </c>
      <c r="Z15" s="171">
        <v>6.2857142857142861E-2</v>
      </c>
      <c r="AA15" s="171">
        <v>0.15454545454545454</v>
      </c>
      <c r="AB15" s="171">
        <v>0.14800000000000002</v>
      </c>
      <c r="AC15" s="171">
        <v>0.10208333333333335</v>
      </c>
      <c r="AI15" s="171">
        <v>0.12285714285714287</v>
      </c>
      <c r="AJ15" s="171">
        <v>0.13571428571428573</v>
      </c>
      <c r="AK15" s="171">
        <v>9.9938423645320199E-2</v>
      </c>
      <c r="AL15" s="171">
        <v>7.5997150997151E-2</v>
      </c>
      <c r="AQ15" s="171">
        <v>-0.12464285714285714</v>
      </c>
      <c r="AR15" s="171">
        <v>-3.434343434343437E-2</v>
      </c>
      <c r="AS15" s="171">
        <v>7.633333333333335E-2</v>
      </c>
      <c r="AT15" s="171">
        <v>7.8009259259259278E-2</v>
      </c>
    </row>
    <row r="16" spans="1:50" x14ac:dyDescent="0.25">
      <c r="A16" s="179" t="s">
        <v>117</v>
      </c>
      <c r="B16" s="174">
        <v>55.882352941176471</v>
      </c>
      <c r="C16" s="174">
        <v>45.454545454545453</v>
      </c>
      <c r="D16" s="174">
        <v>21.428571428571427</v>
      </c>
      <c r="E16" s="174">
        <v>11.538461538461538</v>
      </c>
      <c r="J16" s="174">
        <v>-94.117647058823522</v>
      </c>
      <c r="K16" s="174">
        <v>-90.909090909090907</v>
      </c>
      <c r="L16" s="174">
        <v>-53.571428571428569</v>
      </c>
      <c r="M16" s="174">
        <v>-36</v>
      </c>
      <c r="R16" s="174">
        <v>39.393939393939391</v>
      </c>
      <c r="S16" s="174">
        <v>75.757575757575751</v>
      </c>
      <c r="T16" s="174">
        <v>77.777777777777786</v>
      </c>
      <c r="U16" s="174">
        <v>52</v>
      </c>
      <c r="Z16" s="174">
        <v>53.125</v>
      </c>
      <c r="AA16" s="174">
        <v>84.375</v>
      </c>
      <c r="AB16" s="174">
        <v>84.615384615384613</v>
      </c>
      <c r="AC16" s="174">
        <v>73.91304347826086</v>
      </c>
      <c r="AI16" s="174">
        <v>47.638146167557935</v>
      </c>
      <c r="AJ16" s="174">
        <v>60.606060606060609</v>
      </c>
      <c r="AK16" s="174">
        <v>49.603174603174608</v>
      </c>
      <c r="AL16" s="174">
        <v>31.769230769230774</v>
      </c>
      <c r="AQ16" s="174">
        <v>-20.496323529411764</v>
      </c>
      <c r="AR16" s="174">
        <v>-3.2670454545454533</v>
      </c>
      <c r="AS16" s="174">
        <v>15.521978021978022</v>
      </c>
      <c r="AT16" s="174">
        <v>18.956521739130434</v>
      </c>
    </row>
    <row r="19" spans="3:19" x14ac:dyDescent="0.25"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</row>
    <row r="20" spans="3:19" x14ac:dyDescent="0.25"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</row>
    <row r="21" spans="3:19" x14ac:dyDescent="0.25"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</row>
    <row r="22" spans="3:19" x14ac:dyDescent="0.25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</row>
    <row r="23" spans="3:19" x14ac:dyDescent="0.25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</row>
    <row r="24" spans="3:19" x14ac:dyDescent="0.25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</row>
    <row r="25" spans="3:19" x14ac:dyDescent="0.25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</row>
    <row r="26" spans="3:19" x14ac:dyDescent="0.25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</row>
    <row r="27" spans="3:19" x14ac:dyDescent="0.25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</row>
    <row r="28" spans="3:19" x14ac:dyDescent="0.25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</row>
    <row r="29" spans="3:19" x14ac:dyDescent="0.25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</row>
    <row r="30" spans="3:19" x14ac:dyDescent="0.25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</row>
    <row r="31" spans="3:19" x14ac:dyDescent="0.25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</row>
    <row r="32" spans="3:19" x14ac:dyDescent="0.25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</row>
    <row r="33" spans="3:19" x14ac:dyDescent="0.25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</row>
    <row r="34" spans="3:19" x14ac:dyDescent="0.25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</row>
  </sheetData>
  <pageMargins left="0.7" right="0.7" top="0.75" bottom="0.75" header="0.3" footer="0.3"/>
  <headerFooter>
    <oddHeader>&amp;R&amp;"Arial"&amp;10&amp;K000000 ECB-CONFIDENTIAL&amp;1#_x000D_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9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33203125" bestFit="1" customWidth="1"/>
    <col min="18" max="18" width="14.33203125" bestFit="1" customWidth="1"/>
    <col min="19" max="19" width="16" bestFit="1" customWidth="1"/>
  </cols>
  <sheetData>
    <row r="1" spans="2:19" ht="13.35" customHeight="1" x14ac:dyDescent="0.2">
      <c r="B1" s="13" t="s">
        <v>14</v>
      </c>
      <c r="J1" s="70"/>
      <c r="K1" s="96" t="s">
        <v>13</v>
      </c>
      <c r="L1" s="93"/>
      <c r="M1" s="112" t="str">
        <f>LEFT($K$1,4) &amp;  " " &amp; LEFT(J4,2) &amp; " " &amp; RIGHT(J4,4)</f>
        <v>HICP Q1 2025</v>
      </c>
      <c r="N1" s="24" t="s">
        <v>52</v>
      </c>
      <c r="O1" s="71"/>
      <c r="S1" s="88" t="str">
        <f>LEFT($K$1,4) &amp; "X " &amp;  LEFT(J4,2) &amp; " " &amp; RIGHT(J4,4)</f>
        <v>HICPX Q1 2025</v>
      </c>
    </row>
    <row r="2" spans="2:19" ht="21.6" customHeight="1" x14ac:dyDescent="0.2">
      <c r="B2" s="180" t="s">
        <v>51</v>
      </c>
      <c r="C2" s="180"/>
      <c r="D2" s="180"/>
      <c r="E2" s="180"/>
      <c r="F2" s="180"/>
      <c r="G2" s="180"/>
      <c r="H2" s="180"/>
      <c r="I2" s="180"/>
      <c r="J2" s="70"/>
      <c r="K2" s="94"/>
      <c r="L2" s="94"/>
      <c r="M2" s="112" t="str">
        <f>LEFT($K$1,4) &amp; " " &amp;  LEFT(J5,2) &amp; " " &amp; RIGHT(J5,4)</f>
        <v>HICP Q2 2025</v>
      </c>
      <c r="N2" s="71"/>
      <c r="O2" s="71"/>
      <c r="S2" s="88" t="str">
        <f>LEFT($K$1,4) &amp; "X " &amp;  LEFT(J5,2) &amp; " " &amp; RIGHT(J5,4)</f>
        <v>HICPX Q2 2025</v>
      </c>
    </row>
    <row r="3" spans="2:19" ht="13.5" thickBot="1" x14ac:dyDescent="0.25">
      <c r="J3" s="72"/>
      <c r="K3" s="105" t="s">
        <v>96</v>
      </c>
      <c r="L3" s="105" t="s">
        <v>97</v>
      </c>
      <c r="M3" s="105" t="s">
        <v>98</v>
      </c>
      <c r="N3" s="73" t="s">
        <v>96</v>
      </c>
      <c r="O3" s="73" t="s">
        <v>97</v>
      </c>
      <c r="P3" s="73" t="s">
        <v>98</v>
      </c>
    </row>
    <row r="4" spans="2:19" x14ac:dyDescent="0.2">
      <c r="J4" s="70" t="s">
        <v>57</v>
      </c>
      <c r="K4" s="106">
        <v>2.1</v>
      </c>
      <c r="L4" s="106">
        <v>1.9</v>
      </c>
      <c r="M4" s="106">
        <v>2</v>
      </c>
      <c r="N4" s="126">
        <v>2.2000000000000002</v>
      </c>
      <c r="O4" s="74">
        <v>2</v>
      </c>
      <c r="P4" s="74">
        <v>2</v>
      </c>
      <c r="R4" s="127" t="str">
        <f>"HICP "&amp;J4</f>
        <v>HICP Q1 2025</v>
      </c>
      <c r="S4" s="127" t="str">
        <f>"HICPX "&amp;J4</f>
        <v>HICPX Q1 2025</v>
      </c>
    </row>
    <row r="5" spans="2:19" ht="14.45" customHeight="1" x14ac:dyDescent="0.2">
      <c r="J5" s="70" t="s">
        <v>85</v>
      </c>
      <c r="K5" s="106">
        <v>2.2000000000000002</v>
      </c>
      <c r="L5" s="106">
        <v>2</v>
      </c>
      <c r="M5" s="106">
        <v>2</v>
      </c>
      <c r="N5" s="74">
        <v>2.2999999999999998</v>
      </c>
      <c r="O5" s="74">
        <v>2.1</v>
      </c>
      <c r="P5" s="74">
        <v>2.1</v>
      </c>
      <c r="R5" s="127" t="str">
        <f>"HICP "&amp;J5</f>
        <v>HICP Q2 2025</v>
      </c>
      <c r="S5" s="127" t="str">
        <f>"HICPX "&amp;J5</f>
        <v>HICPX Q2 2025</v>
      </c>
    </row>
    <row r="6" spans="2:19" x14ac:dyDescent="0.2">
      <c r="L6" s="50"/>
    </row>
    <row r="7" spans="2:19" x14ac:dyDescent="0.2">
      <c r="K7" s="53"/>
      <c r="L7" s="53"/>
      <c r="M7" s="53"/>
      <c r="N7" s="53"/>
      <c r="O7" s="53"/>
      <c r="P7" s="53"/>
      <c r="Q7" s="50"/>
    </row>
    <row r="8" spans="2:19" x14ac:dyDescent="0.2">
      <c r="K8" s="63"/>
      <c r="L8" s="53"/>
      <c r="M8" s="53"/>
      <c r="N8" s="64"/>
      <c r="O8" s="53"/>
      <c r="P8" s="53"/>
    </row>
    <row r="9" spans="2:19" x14ac:dyDescent="0.2">
      <c r="K9" s="63"/>
      <c r="N9" s="64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50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4"/>
    <col min="16" max="16" width="9.6640625" bestFit="1" customWidth="1"/>
  </cols>
  <sheetData>
    <row r="1" spans="2:18" ht="13.35" customHeight="1" x14ac:dyDescent="0.2">
      <c r="B1" s="13" t="s">
        <v>50</v>
      </c>
    </row>
    <row r="2" spans="2:18" ht="13.35" customHeight="1" x14ac:dyDescent="0.2">
      <c r="B2" s="180" t="s">
        <v>88</v>
      </c>
      <c r="C2" s="180"/>
      <c r="D2" s="180"/>
      <c r="E2" s="180"/>
      <c r="F2" s="180"/>
      <c r="G2" s="180"/>
      <c r="H2" s="180"/>
      <c r="I2" s="180"/>
      <c r="K2" s="27" t="s">
        <v>59</v>
      </c>
    </row>
    <row r="3" spans="2:18" ht="13.35" customHeight="1" x14ac:dyDescent="0.2"/>
    <row r="4" spans="2:18" ht="13.35" customHeight="1" thickBot="1" x14ac:dyDescent="0.25">
      <c r="K4" s="75"/>
      <c r="L4" s="76" t="s">
        <v>85</v>
      </c>
      <c r="M4" s="76" t="s">
        <v>57</v>
      </c>
      <c r="N4" s="76" t="s">
        <v>56</v>
      </c>
    </row>
    <row r="5" spans="2:18" ht="13.35" customHeight="1" x14ac:dyDescent="0.2">
      <c r="K5" s="95" t="s">
        <v>83</v>
      </c>
      <c r="L5" s="77">
        <v>0.196490880217391</v>
      </c>
      <c r="M5" s="77">
        <v>0.14142019510204101</v>
      </c>
      <c r="N5" s="77">
        <v>0.31995104347826098</v>
      </c>
      <c r="O5" s="66"/>
      <c r="P5" s="65"/>
      <c r="Q5" s="65"/>
      <c r="R5" s="65"/>
    </row>
    <row r="6" spans="2:18" ht="13.35" customHeight="1" x14ac:dyDescent="0.2">
      <c r="K6" s="149" t="s">
        <v>60</v>
      </c>
      <c r="L6" s="77">
        <v>0.24470921065217399</v>
      </c>
      <c r="M6" s="77">
        <v>0.221982659795918</v>
      </c>
      <c r="N6" s="77">
        <v>0.48845401586956499</v>
      </c>
      <c r="O6" s="66"/>
      <c r="P6" s="65"/>
      <c r="Q6" s="65"/>
      <c r="R6" s="65"/>
    </row>
    <row r="7" spans="2:18" ht="13.35" customHeight="1" x14ac:dyDescent="0.2">
      <c r="K7" s="69" t="s">
        <v>61</v>
      </c>
      <c r="L7" s="77">
        <v>0.53905820086956502</v>
      </c>
      <c r="M7" s="77">
        <v>0.45794787775510198</v>
      </c>
      <c r="N7" s="77">
        <v>0.89246573804347795</v>
      </c>
      <c r="O7" s="66"/>
      <c r="P7" s="66"/>
      <c r="Q7" s="65"/>
      <c r="R7" s="65"/>
    </row>
    <row r="8" spans="2:18" ht="13.35" customHeight="1" x14ac:dyDescent="0.2">
      <c r="K8" s="69" t="s">
        <v>62</v>
      </c>
      <c r="L8" s="77">
        <v>1.1891631891304399</v>
      </c>
      <c r="M8" s="77">
        <v>1.53131756489796</v>
      </c>
      <c r="N8" s="77">
        <v>2.6565095176087001</v>
      </c>
      <c r="O8" s="66"/>
      <c r="P8" s="66"/>
      <c r="Q8" s="65"/>
      <c r="R8" s="65"/>
    </row>
    <row r="9" spans="2:18" ht="13.35" customHeight="1" x14ac:dyDescent="0.2">
      <c r="K9" s="69" t="s">
        <v>63</v>
      </c>
      <c r="L9" s="77">
        <v>3.3760713282608701</v>
      </c>
      <c r="M9" s="77">
        <v>5.6825278332653104</v>
      </c>
      <c r="N9" s="77">
        <v>7.90609798695652</v>
      </c>
      <c r="O9" s="66"/>
      <c r="P9" s="66"/>
      <c r="Q9" s="65"/>
      <c r="R9" s="65"/>
    </row>
    <row r="10" spans="2:18" ht="13.35" customHeight="1" x14ac:dyDescent="0.2">
      <c r="K10" s="69" t="s">
        <v>64</v>
      </c>
      <c r="L10" s="77">
        <v>13.1692494747826</v>
      </c>
      <c r="M10" s="77">
        <v>17.5728292306122</v>
      </c>
      <c r="N10" s="77">
        <v>21.471810194130398</v>
      </c>
      <c r="O10" s="66"/>
      <c r="P10" s="66"/>
      <c r="Q10" s="65"/>
      <c r="R10" s="65"/>
    </row>
    <row r="11" spans="2:18" ht="13.35" customHeight="1" x14ac:dyDescent="0.2">
      <c r="K11" s="69" t="s">
        <v>65</v>
      </c>
      <c r="L11" s="77">
        <v>36.096794132826098</v>
      </c>
      <c r="M11" s="77">
        <v>39.011575114489801</v>
      </c>
      <c r="N11" s="77">
        <v>36.739174704565201</v>
      </c>
      <c r="O11" s="66"/>
      <c r="P11" s="66"/>
      <c r="Q11" s="65"/>
      <c r="R11" s="65"/>
    </row>
    <row r="12" spans="2:18" ht="13.35" customHeight="1" x14ac:dyDescent="0.2">
      <c r="K12" s="69" t="s">
        <v>66</v>
      </c>
      <c r="L12" s="77">
        <v>30.7489033519565</v>
      </c>
      <c r="M12" s="77">
        <v>23.6022249367347</v>
      </c>
      <c r="N12" s="77">
        <v>18.05989933</v>
      </c>
      <c r="O12" s="66"/>
      <c r="P12" s="66"/>
      <c r="Q12" s="65"/>
      <c r="R12" s="65"/>
    </row>
    <row r="13" spans="2:18" ht="13.35" customHeight="1" x14ac:dyDescent="0.2">
      <c r="K13" s="69" t="s">
        <v>67</v>
      </c>
      <c r="L13" s="77">
        <v>8.91932613782609</v>
      </c>
      <c r="M13" s="77">
        <v>7.6033950124489804</v>
      </c>
      <c r="N13" s="77">
        <v>7.0904522880434797</v>
      </c>
      <c r="O13" s="66"/>
      <c r="P13" s="66"/>
      <c r="Q13" s="65"/>
      <c r="R13" s="65"/>
    </row>
    <row r="14" spans="2:18" ht="13.35" customHeight="1" x14ac:dyDescent="0.2">
      <c r="K14" s="69" t="s">
        <v>68</v>
      </c>
      <c r="L14" s="113">
        <v>3.2149745984782601</v>
      </c>
      <c r="M14" s="113">
        <v>2.4946327957142902</v>
      </c>
      <c r="N14" s="113">
        <v>2.4236704480434801</v>
      </c>
      <c r="O14" s="50"/>
    </row>
    <row r="15" spans="2:18" ht="13.35" customHeight="1" x14ac:dyDescent="0.2">
      <c r="B15" s="14"/>
      <c r="K15" s="69" t="s">
        <v>69</v>
      </c>
      <c r="L15" s="113">
        <v>1.23948593804348</v>
      </c>
      <c r="M15" s="113">
        <v>0.86233810183673498</v>
      </c>
      <c r="N15" s="113">
        <v>1.0684677600000001</v>
      </c>
      <c r="O15" s="50"/>
    </row>
    <row r="16" spans="2:18" ht="13.35" customHeight="1" x14ac:dyDescent="0.2">
      <c r="B16" s="180"/>
      <c r="C16" s="180"/>
      <c r="D16" s="180"/>
      <c r="E16" s="180"/>
      <c r="F16" s="180"/>
      <c r="K16" s="69" t="s">
        <v>70</v>
      </c>
      <c r="L16" s="113">
        <v>0.59130056652173901</v>
      </c>
      <c r="M16" s="113">
        <v>0.45050218959183702</v>
      </c>
      <c r="N16" s="113">
        <v>0.49808553413043499</v>
      </c>
      <c r="O16" s="41"/>
    </row>
    <row r="17" spans="1:16" ht="13.35" customHeight="1" x14ac:dyDescent="0.2">
      <c r="H17" s="1"/>
      <c r="K17" s="69" t="s">
        <v>58</v>
      </c>
      <c r="L17" s="113">
        <v>0.47447299086956501</v>
      </c>
      <c r="M17" s="113">
        <v>0.36730648877550998</v>
      </c>
      <c r="N17" s="113">
        <v>0.38496143804347799</v>
      </c>
      <c r="O17" s="41"/>
    </row>
    <row r="18" spans="1:16" ht="13.35" customHeight="1" x14ac:dyDescent="0.2">
      <c r="K18" s="78"/>
      <c r="L18" s="107">
        <f>SUM(L5:L17)</f>
        <v>100.00000000043478</v>
      </c>
      <c r="M18" s="107">
        <f>SUM(M5:M17)</f>
        <v>100.0000000010204</v>
      </c>
      <c r="N18" s="107">
        <f>SUM(N5:N17)</f>
        <v>99.999999998912998</v>
      </c>
      <c r="O18" s="41"/>
      <c r="P18" s="54"/>
    </row>
    <row r="19" spans="1:16" ht="13.35" customHeight="1" thickBot="1" x14ac:dyDescent="0.25">
      <c r="H19" s="12"/>
      <c r="K19" s="75"/>
      <c r="L19" s="76" t="s">
        <v>85</v>
      </c>
      <c r="M19" s="76" t="s">
        <v>57</v>
      </c>
      <c r="N19" s="76" t="s">
        <v>56</v>
      </c>
      <c r="O19" s="41"/>
      <c r="P19" s="54"/>
    </row>
    <row r="20" spans="1:16" ht="13.35" customHeight="1" x14ac:dyDescent="0.2">
      <c r="K20" s="95" t="s">
        <v>83</v>
      </c>
      <c r="L20" s="77">
        <v>0.32870810652173899</v>
      </c>
      <c r="M20" s="77">
        <v>0.26542350212766003</v>
      </c>
      <c r="N20" s="77">
        <v>0.48012975349999998</v>
      </c>
      <c r="O20" s="41"/>
      <c r="P20" s="54"/>
    </row>
    <row r="21" spans="1:16" ht="13.35" customHeight="1" x14ac:dyDescent="0.2">
      <c r="K21" s="149" t="s">
        <v>60</v>
      </c>
      <c r="L21" s="77">
        <v>0.50509681369565196</v>
      </c>
      <c r="M21" s="77">
        <v>0.51896667361702098</v>
      </c>
      <c r="N21" s="77">
        <v>0.68401860825000005</v>
      </c>
      <c r="O21" s="41"/>
      <c r="P21" s="54"/>
    </row>
    <row r="22" spans="1:16" ht="13.35" customHeight="1" x14ac:dyDescent="0.2">
      <c r="K22" s="69" t="s">
        <v>61</v>
      </c>
      <c r="L22" s="77">
        <v>1.27036839913043</v>
      </c>
      <c r="M22" s="77">
        <v>1.0953828508510599</v>
      </c>
      <c r="N22" s="77">
        <v>1.4962166884999999</v>
      </c>
      <c r="O22" s="41"/>
      <c r="P22" s="54"/>
    </row>
    <row r="23" spans="1:16" ht="13.35" customHeight="1" x14ac:dyDescent="0.2">
      <c r="K23" s="69" t="s">
        <v>62</v>
      </c>
      <c r="L23" s="77">
        <v>3.5664169828260901</v>
      </c>
      <c r="M23" s="77">
        <v>3.8397761695744701</v>
      </c>
      <c r="N23" s="77">
        <v>4.2319720949999997</v>
      </c>
      <c r="O23" s="41"/>
      <c r="P23" s="54"/>
    </row>
    <row r="24" spans="1:16" ht="13.35" customHeight="1" x14ac:dyDescent="0.2">
      <c r="K24" s="69" t="s">
        <v>63</v>
      </c>
      <c r="L24" s="77">
        <v>8.4639477402173906</v>
      </c>
      <c r="M24" s="77">
        <v>8.8185070357446804</v>
      </c>
      <c r="N24" s="77">
        <v>8.9624333549999999</v>
      </c>
      <c r="O24" s="41"/>
      <c r="P24" s="54"/>
    </row>
    <row r="25" spans="1:16" ht="13.35" customHeight="1" x14ac:dyDescent="0.2">
      <c r="K25" s="69" t="s">
        <v>64</v>
      </c>
      <c r="L25" s="77">
        <v>19.953057762173898</v>
      </c>
      <c r="M25" s="77">
        <v>22.4935803080851</v>
      </c>
      <c r="N25" s="77">
        <v>18.90609292325</v>
      </c>
      <c r="O25" s="41"/>
      <c r="P25" s="54"/>
    </row>
    <row r="26" spans="1:16" ht="13.35" customHeight="1" x14ac:dyDescent="0.2">
      <c r="K26" s="69" t="s">
        <v>65</v>
      </c>
      <c r="L26" s="77">
        <v>31.781683126956501</v>
      </c>
      <c r="M26" s="77">
        <v>33.568042413829801</v>
      </c>
      <c r="N26" s="77">
        <v>33.788574163500002</v>
      </c>
      <c r="O26" s="41"/>
      <c r="P26" s="54"/>
    </row>
    <row r="27" spans="1:16" ht="13.35" customHeight="1" x14ac:dyDescent="0.2">
      <c r="B27" s="15"/>
      <c r="I27" s="12"/>
      <c r="K27" s="69" t="s">
        <v>66</v>
      </c>
      <c r="L27" s="77">
        <v>19.405613339130401</v>
      </c>
      <c r="M27" s="77">
        <v>16.888731681063799</v>
      </c>
      <c r="N27" s="77">
        <v>16.944041875</v>
      </c>
      <c r="O27" s="41"/>
    </row>
    <row r="28" spans="1:16" ht="13.35" customHeight="1" x14ac:dyDescent="0.2">
      <c r="A28" s="2" t="s">
        <v>1</v>
      </c>
      <c r="B28" s="180"/>
      <c r="C28" s="180"/>
      <c r="D28" s="180"/>
      <c r="E28" s="180"/>
      <c r="F28" s="180"/>
      <c r="K28" s="69" t="s">
        <v>67</v>
      </c>
      <c r="L28" s="77">
        <v>7.7694368008695696</v>
      </c>
      <c r="M28" s="77">
        <v>6.8401817640425504</v>
      </c>
      <c r="N28" s="77">
        <v>8.0518621204999992</v>
      </c>
      <c r="O28" s="41"/>
    </row>
    <row r="29" spans="1:16" ht="13.35" customHeight="1" x14ac:dyDescent="0.2">
      <c r="K29" s="69" t="s">
        <v>68</v>
      </c>
      <c r="L29" s="77">
        <v>3.75094077108696</v>
      </c>
      <c r="M29" s="77">
        <v>3.0183951546808498</v>
      </c>
      <c r="N29" s="77">
        <v>3.4035495325</v>
      </c>
      <c r="O29" s="41"/>
    </row>
    <row r="30" spans="1:16" ht="13.35" customHeight="1" x14ac:dyDescent="0.2">
      <c r="K30" s="69" t="s">
        <v>69</v>
      </c>
      <c r="L30" s="77">
        <v>1.7891840997826101</v>
      </c>
      <c r="M30" s="77">
        <v>1.44413468744681</v>
      </c>
      <c r="N30" s="77">
        <v>1.60861010325</v>
      </c>
      <c r="O30" s="41"/>
    </row>
    <row r="31" spans="1:16" ht="13.35" customHeight="1" x14ac:dyDescent="0.2">
      <c r="K31" s="69" t="s">
        <v>70</v>
      </c>
      <c r="L31" s="77">
        <v>0.79497491478260895</v>
      </c>
      <c r="M31" s="77">
        <v>0.71917766382978698</v>
      </c>
      <c r="N31" s="77">
        <v>0.77271508975000003</v>
      </c>
      <c r="O31" s="41"/>
      <c r="P31" s="55"/>
    </row>
    <row r="32" spans="1:16" ht="13.35" customHeight="1" x14ac:dyDescent="0.2">
      <c r="K32" s="69" t="s">
        <v>58</v>
      </c>
      <c r="L32" s="77">
        <v>0.62057114369565203</v>
      </c>
      <c r="M32" s="77">
        <v>0.48970009531914899</v>
      </c>
      <c r="N32" s="77">
        <v>0.66978369199999999</v>
      </c>
      <c r="O32" s="41"/>
      <c r="P32" s="55"/>
    </row>
    <row r="33" spans="8:17" ht="13.35" customHeight="1" x14ac:dyDescent="0.2">
      <c r="K33" s="78"/>
      <c r="L33" s="107">
        <f>SUM(L20:L32)</f>
        <v>100.00000000086952</v>
      </c>
      <c r="M33" s="107">
        <f>SUM(M20:M32)</f>
        <v>100.00000000021274</v>
      </c>
      <c r="N33" s="107">
        <f>SUM(N20:N32)</f>
        <v>99.999999999999986</v>
      </c>
      <c r="O33" s="41"/>
      <c r="P33" s="55"/>
      <c r="Q33" s="42"/>
    </row>
    <row r="34" spans="8:17" ht="13.35" customHeight="1" x14ac:dyDescent="0.2">
      <c r="K34" s="78"/>
      <c r="L34" s="78"/>
      <c r="M34" s="78"/>
      <c r="N34" s="78"/>
      <c r="O34" s="41"/>
      <c r="P34" s="55"/>
      <c r="Q34" s="42"/>
    </row>
    <row r="35" spans="8:17" ht="13.35" customHeight="1" x14ac:dyDescent="0.2">
      <c r="H35" s="12"/>
      <c r="K35" s="78"/>
      <c r="L35" s="78"/>
      <c r="M35" s="78"/>
      <c r="N35" s="78"/>
      <c r="O35" s="41"/>
      <c r="P35" s="55"/>
      <c r="Q35" s="42"/>
    </row>
    <row r="36" spans="8:17" ht="13.35" customHeight="1" thickBot="1" x14ac:dyDescent="0.25">
      <c r="K36" s="75"/>
      <c r="L36" s="76" t="s">
        <v>85</v>
      </c>
      <c r="M36" s="76" t="s">
        <v>57</v>
      </c>
      <c r="N36" s="76" t="s">
        <v>56</v>
      </c>
      <c r="O36" s="41"/>
      <c r="P36" s="55"/>
      <c r="Q36" s="42"/>
    </row>
    <row r="37" spans="8:17" ht="13.35" customHeight="1" x14ac:dyDescent="0.2">
      <c r="K37" s="95" t="s">
        <v>83</v>
      </c>
      <c r="L37" s="77">
        <v>0.41652735837837801</v>
      </c>
      <c r="M37" s="77">
        <v>0.35133602631578897</v>
      </c>
      <c r="N37" s="77" t="e">
        <v>#N/A</v>
      </c>
      <c r="O37" s="41"/>
      <c r="P37" s="55"/>
      <c r="Q37" s="42"/>
    </row>
    <row r="38" spans="8:17" ht="13.35" customHeight="1" x14ac:dyDescent="0.2">
      <c r="K38" s="149" t="s">
        <v>60</v>
      </c>
      <c r="L38" s="77">
        <v>0.65372790135135095</v>
      </c>
      <c r="M38" s="77">
        <v>0.66247916552631603</v>
      </c>
      <c r="N38" s="77" t="e">
        <v>#N/A</v>
      </c>
      <c r="O38" s="41"/>
      <c r="P38" s="55"/>
      <c r="Q38" s="42"/>
    </row>
    <row r="39" spans="8:17" ht="13.35" customHeight="1" x14ac:dyDescent="0.2">
      <c r="K39" s="69" t="s">
        <v>61</v>
      </c>
      <c r="L39" s="77">
        <v>1.4364734424324299</v>
      </c>
      <c r="M39" s="77">
        <v>1.2992583099999999</v>
      </c>
      <c r="N39" s="77" t="e">
        <v>#N/A</v>
      </c>
      <c r="O39" s="41"/>
      <c r="P39" s="55"/>
      <c r="Q39" s="42"/>
    </row>
    <row r="40" spans="8:17" ht="13.35" customHeight="1" x14ac:dyDescent="0.2">
      <c r="K40" s="69" t="s">
        <v>62</v>
      </c>
      <c r="L40" s="77">
        <v>3.2589062640540498</v>
      </c>
      <c r="M40" s="77">
        <v>3.5279239850000002</v>
      </c>
      <c r="N40" s="77" t="e">
        <v>#N/A</v>
      </c>
      <c r="O40" s="41"/>
      <c r="P40" s="56"/>
      <c r="Q40" s="42"/>
    </row>
    <row r="41" spans="8:17" ht="13.35" customHeight="1" x14ac:dyDescent="0.2">
      <c r="K41" s="69" t="s">
        <v>63</v>
      </c>
      <c r="L41" s="77">
        <v>7.1846043051351396</v>
      </c>
      <c r="M41" s="77">
        <v>8.1580313213157893</v>
      </c>
      <c r="N41" s="77" t="e">
        <v>#N/A</v>
      </c>
      <c r="O41" s="41"/>
      <c r="P41" s="56"/>
      <c r="Q41" s="42"/>
    </row>
    <row r="42" spans="8:17" ht="13.35" customHeight="1" x14ac:dyDescent="0.2">
      <c r="K42" s="69" t="s">
        <v>64</v>
      </c>
      <c r="L42" s="77">
        <v>17.851902378378401</v>
      </c>
      <c r="M42" s="77">
        <v>18.387960836579001</v>
      </c>
      <c r="N42" s="77" t="e">
        <v>#N/A</v>
      </c>
    </row>
    <row r="43" spans="8:17" ht="13.35" customHeight="1" x14ac:dyDescent="0.2">
      <c r="K43" s="69" t="s">
        <v>65</v>
      </c>
      <c r="L43" s="77">
        <v>32.602682600810802</v>
      </c>
      <c r="M43" s="77">
        <v>35.497938961578903</v>
      </c>
      <c r="N43" s="77" t="e">
        <v>#N/A</v>
      </c>
    </row>
    <row r="44" spans="8:17" ht="13.35" customHeight="1" x14ac:dyDescent="0.2">
      <c r="K44" s="69" t="s">
        <v>66</v>
      </c>
      <c r="L44" s="77">
        <v>20.124435466216202</v>
      </c>
      <c r="M44" s="77">
        <v>18.199631073947401</v>
      </c>
      <c r="N44" s="77" t="e">
        <v>#N/A</v>
      </c>
    </row>
    <row r="45" spans="8:17" ht="13.35" customHeight="1" x14ac:dyDescent="0.2">
      <c r="K45" s="69" t="s">
        <v>67</v>
      </c>
      <c r="L45" s="77">
        <v>8.4515841364864901</v>
      </c>
      <c r="M45" s="77">
        <v>7.5005061523684198</v>
      </c>
      <c r="N45" s="77" t="e">
        <v>#N/A</v>
      </c>
    </row>
    <row r="46" spans="8:17" ht="13.35" customHeight="1" x14ac:dyDescent="0.2">
      <c r="K46" s="69" t="s">
        <v>68</v>
      </c>
      <c r="L46" s="77">
        <v>4.0809301635135196</v>
      </c>
      <c r="M46" s="77">
        <v>3.53572662473684</v>
      </c>
      <c r="N46" s="77" t="e">
        <v>#N/A</v>
      </c>
    </row>
    <row r="47" spans="8:17" ht="13.35" customHeight="1" x14ac:dyDescent="0.2">
      <c r="K47" s="69" t="s">
        <v>69</v>
      </c>
      <c r="L47" s="77">
        <v>2.1690840245945902</v>
      </c>
      <c r="M47" s="77">
        <v>1.63299904236842</v>
      </c>
      <c r="N47" s="77" t="e">
        <v>#N/A</v>
      </c>
    </row>
    <row r="48" spans="8:17" x14ac:dyDescent="0.2">
      <c r="K48" s="69" t="s">
        <v>70</v>
      </c>
      <c r="L48" s="77">
        <v>1.0046918389189201</v>
      </c>
      <c r="M48" s="77">
        <v>0.71467344184210502</v>
      </c>
      <c r="N48" s="77" t="e">
        <v>#N/A</v>
      </c>
    </row>
    <row r="49" spans="11:14" x14ac:dyDescent="0.2">
      <c r="K49" s="69" t="s">
        <v>58</v>
      </c>
      <c r="L49" s="77">
        <v>0.76445011918918904</v>
      </c>
      <c r="M49" s="77">
        <v>0.53153505789473698</v>
      </c>
      <c r="N49" s="77" t="e">
        <v>#N/A</v>
      </c>
    </row>
    <row r="50" spans="11:14" x14ac:dyDescent="0.2">
      <c r="L50" s="107">
        <f>SUM(L37:L49)</f>
        <v>99.999999999459462</v>
      </c>
      <c r="M50" s="107">
        <f>SUM(M37:M49)</f>
        <v>99.999999999473744</v>
      </c>
      <c r="N50" s="107" t="e">
        <f>SUM(N37:N49)</f>
        <v>#N/A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zoomScaleNormal="100" workbookViewId="0">
      <selection activeCell="B1" sqref="B1"/>
    </sheetView>
  </sheetViews>
  <sheetFormatPr defaultColWidth="9.33203125" defaultRowHeight="12.75" customHeight="1" x14ac:dyDescent="0.2"/>
  <cols>
    <col min="1" max="9" width="9.33203125" style="5"/>
    <col min="10" max="10" width="9.33203125" style="111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15</v>
      </c>
      <c r="L1" s="7"/>
      <c r="N1" s="8"/>
    </row>
    <row r="2" spans="2:14" ht="13.35" customHeight="1" thickBot="1" x14ac:dyDescent="0.25">
      <c r="B2" s="29" t="s">
        <v>18</v>
      </c>
      <c r="K2" s="30" t="s">
        <v>10</v>
      </c>
      <c r="L2" s="30" t="s">
        <v>11</v>
      </c>
      <c r="M2" s="30" t="s">
        <v>12</v>
      </c>
    </row>
    <row r="3" spans="2:14" ht="12.75" customHeight="1" x14ac:dyDescent="0.2">
      <c r="J3" s="110">
        <v>36176</v>
      </c>
      <c r="K3" s="81">
        <v>1.8636065573770499</v>
      </c>
      <c r="L3" s="81">
        <v>1.9</v>
      </c>
      <c r="M3" s="81">
        <v>1.8023909703835601</v>
      </c>
      <c r="N3" s="9"/>
    </row>
    <row r="4" spans="2:14" ht="12.75" customHeight="1" x14ac:dyDescent="0.2">
      <c r="J4" s="110">
        <v>36266</v>
      </c>
      <c r="K4" s="81"/>
      <c r="L4" s="81"/>
      <c r="M4" s="81"/>
      <c r="N4" s="17"/>
    </row>
    <row r="5" spans="2:14" ht="12.75" customHeight="1" x14ac:dyDescent="0.2">
      <c r="J5" s="110">
        <v>36357</v>
      </c>
      <c r="K5" s="81"/>
      <c r="L5" s="81"/>
      <c r="M5" s="81"/>
      <c r="N5" s="17"/>
    </row>
    <row r="6" spans="2:14" ht="12.75" customHeight="1" x14ac:dyDescent="0.2">
      <c r="J6" s="110">
        <v>36449</v>
      </c>
      <c r="K6" s="81"/>
      <c r="L6" s="81"/>
      <c r="M6" s="81"/>
      <c r="N6" s="17"/>
    </row>
    <row r="7" spans="2:14" ht="12.75" customHeight="1" x14ac:dyDescent="0.2">
      <c r="J7" s="110">
        <v>36541</v>
      </c>
      <c r="K7" s="81">
        <v>1.7710638297872301</v>
      </c>
      <c r="L7" s="81">
        <v>1.7</v>
      </c>
      <c r="M7" s="81">
        <v>1.7646785529426099</v>
      </c>
      <c r="N7" s="17"/>
    </row>
    <row r="8" spans="2:14" ht="12.75" customHeight="1" x14ac:dyDescent="0.2">
      <c r="J8" s="110">
        <v>36632</v>
      </c>
      <c r="K8" s="81"/>
      <c r="L8" s="81"/>
      <c r="M8" s="81"/>
      <c r="N8" s="17"/>
    </row>
    <row r="9" spans="2:14" ht="12.75" customHeight="1" x14ac:dyDescent="0.2">
      <c r="J9" s="110">
        <v>36723</v>
      </c>
      <c r="K9" s="81"/>
      <c r="L9" s="81"/>
      <c r="M9" s="81"/>
      <c r="N9" s="17"/>
    </row>
    <row r="10" spans="2:14" ht="12.75" customHeight="1" x14ac:dyDescent="0.2">
      <c r="J10" s="110">
        <v>36815</v>
      </c>
      <c r="K10" s="81"/>
      <c r="L10" s="81"/>
      <c r="M10" s="81"/>
      <c r="N10" s="17"/>
    </row>
    <row r="11" spans="2:14" ht="12.75" customHeight="1" x14ac:dyDescent="0.2">
      <c r="J11" s="110">
        <v>36907</v>
      </c>
      <c r="K11" s="81">
        <v>1.80553191489362</v>
      </c>
      <c r="L11" s="81">
        <v>1.8</v>
      </c>
      <c r="M11" s="81">
        <v>1.82023255813954</v>
      </c>
      <c r="N11" s="17"/>
    </row>
    <row r="12" spans="2:14" ht="12.75" customHeight="1" x14ac:dyDescent="0.2">
      <c r="J12" s="110">
        <v>36997</v>
      </c>
      <c r="K12" s="81">
        <v>1.804</v>
      </c>
      <c r="L12" s="81">
        <v>1.8</v>
      </c>
      <c r="M12" s="81">
        <v>1.7817329268292701</v>
      </c>
      <c r="N12" s="17"/>
    </row>
    <row r="13" spans="2:14" ht="12.75" customHeight="1" x14ac:dyDescent="0.2">
      <c r="J13" s="110">
        <v>37088</v>
      </c>
      <c r="K13" s="81">
        <v>1.8132352941176499</v>
      </c>
      <c r="L13" s="81">
        <v>1.8</v>
      </c>
      <c r="M13" s="81">
        <v>1.80331666666667</v>
      </c>
      <c r="N13" s="17"/>
    </row>
    <row r="14" spans="2:14" ht="12.75" customHeight="1" x14ac:dyDescent="0.2">
      <c r="J14" s="110">
        <v>37180</v>
      </c>
      <c r="K14" s="81">
        <v>1.82375</v>
      </c>
      <c r="L14" s="81">
        <v>1.8</v>
      </c>
      <c r="M14" s="81">
        <v>1.8423428571380001</v>
      </c>
      <c r="N14" s="17"/>
    </row>
    <row r="15" spans="2:14" ht="12.75" customHeight="1" x14ac:dyDescent="0.2">
      <c r="J15" s="110">
        <v>37272</v>
      </c>
      <c r="K15" s="81">
        <v>1.85357142857143</v>
      </c>
      <c r="L15" s="81">
        <v>1.9</v>
      </c>
      <c r="M15" s="81">
        <v>1.83496951347457</v>
      </c>
      <c r="N15" s="17"/>
    </row>
    <row r="16" spans="2:14" ht="12.75" customHeight="1" x14ac:dyDescent="0.2">
      <c r="J16" s="110">
        <v>37362</v>
      </c>
      <c r="K16" s="81">
        <v>1.8559523809523799</v>
      </c>
      <c r="L16" s="81">
        <v>1.8</v>
      </c>
      <c r="M16" s="81">
        <v>1.88217567567568</v>
      </c>
      <c r="N16" s="17"/>
    </row>
    <row r="17" spans="10:14" ht="12.75" customHeight="1" x14ac:dyDescent="0.2">
      <c r="J17" s="110">
        <v>37453</v>
      </c>
      <c r="K17" s="81">
        <v>1.85119047619048</v>
      </c>
      <c r="L17" s="81">
        <v>1.8</v>
      </c>
      <c r="M17" s="81">
        <v>1.82111372160973</v>
      </c>
      <c r="N17" s="17"/>
    </row>
    <row r="18" spans="10:14" ht="12.75" customHeight="1" x14ac:dyDescent="0.2">
      <c r="J18" s="110">
        <v>37545</v>
      </c>
      <c r="K18" s="81">
        <v>1.85326086956522</v>
      </c>
      <c r="L18" s="81">
        <v>1.8</v>
      </c>
      <c r="M18" s="81">
        <v>1.8337513718331699</v>
      </c>
      <c r="N18" s="17"/>
    </row>
    <row r="19" spans="10:14" ht="12.75" customHeight="1" x14ac:dyDescent="0.2">
      <c r="J19" s="110">
        <v>37637</v>
      </c>
      <c r="K19" s="81">
        <v>1.9</v>
      </c>
      <c r="L19" s="81">
        <v>1.9</v>
      </c>
      <c r="M19" s="81">
        <v>1.87108500534654</v>
      </c>
      <c r="N19" s="17"/>
    </row>
    <row r="20" spans="10:14" ht="12.75" customHeight="1" x14ac:dyDescent="0.2">
      <c r="J20" s="110">
        <v>37727</v>
      </c>
      <c r="K20" s="81">
        <v>1.8825000000000001</v>
      </c>
      <c r="L20" s="81">
        <v>1.9</v>
      </c>
      <c r="M20" s="81">
        <v>1.84591176470588</v>
      </c>
      <c r="N20" s="17"/>
    </row>
    <row r="21" spans="10:14" ht="12.75" customHeight="1" x14ac:dyDescent="0.2">
      <c r="J21" s="110">
        <v>37818</v>
      </c>
      <c r="K21" s="81">
        <v>1.8825000000000001</v>
      </c>
      <c r="L21" s="81">
        <v>1.8</v>
      </c>
      <c r="M21" s="81">
        <v>1.86161565921189</v>
      </c>
      <c r="N21" s="17"/>
    </row>
    <row r="22" spans="10:14" ht="12.75" customHeight="1" x14ac:dyDescent="0.2">
      <c r="J22" s="110">
        <v>37910</v>
      </c>
      <c r="K22" s="81">
        <v>1.9372093023255801</v>
      </c>
      <c r="L22" s="81">
        <v>1.9</v>
      </c>
      <c r="M22" s="81">
        <v>1.93447718490889</v>
      </c>
      <c r="N22" s="17"/>
    </row>
    <row r="23" spans="10:14" ht="12.75" customHeight="1" x14ac:dyDescent="0.2">
      <c r="J23" s="110">
        <v>38002</v>
      </c>
      <c r="K23" s="81">
        <v>1.91976744186047</v>
      </c>
      <c r="L23" s="81">
        <v>1.9</v>
      </c>
      <c r="M23" s="81">
        <v>1.83388888889694</v>
      </c>
      <c r="N23" s="17"/>
    </row>
    <row r="24" spans="10:14" ht="12.75" customHeight="1" x14ac:dyDescent="0.2">
      <c r="J24" s="110">
        <v>38093</v>
      </c>
      <c r="K24" s="81">
        <v>1.9127659574468101</v>
      </c>
      <c r="L24" s="81">
        <v>1.9</v>
      </c>
      <c r="M24" s="81">
        <v>1.8415287750953699</v>
      </c>
      <c r="N24" s="17"/>
    </row>
    <row r="25" spans="10:14" ht="12.75" customHeight="1" x14ac:dyDescent="0.2">
      <c r="J25" s="110">
        <v>38184</v>
      </c>
      <c r="K25" s="81">
        <v>1.9195652173913</v>
      </c>
      <c r="L25" s="81">
        <v>1.9</v>
      </c>
      <c r="M25" s="81">
        <v>1.9033125</v>
      </c>
      <c r="N25" s="17"/>
    </row>
    <row r="26" spans="10:14" ht="12.75" customHeight="1" x14ac:dyDescent="0.2">
      <c r="J26" s="110">
        <v>38276</v>
      </c>
      <c r="K26" s="81">
        <v>1.89239130434783</v>
      </c>
      <c r="L26" s="81">
        <v>1.9</v>
      </c>
      <c r="M26" s="81">
        <v>1.88266595381684</v>
      </c>
      <c r="N26" s="17"/>
    </row>
    <row r="27" spans="10:14" ht="12.75" customHeight="1" x14ac:dyDescent="0.2">
      <c r="J27" s="110">
        <v>38368</v>
      </c>
      <c r="K27" s="81">
        <v>1.89905652173913</v>
      </c>
      <c r="L27" s="81">
        <v>1.9</v>
      </c>
      <c r="M27" s="81">
        <v>1.8586920018797599</v>
      </c>
      <c r="N27" s="17"/>
    </row>
    <row r="28" spans="10:14" ht="12.75" customHeight="1" x14ac:dyDescent="0.2">
      <c r="J28" s="110">
        <v>38458</v>
      </c>
      <c r="K28" s="81">
        <v>1.8868717391304399</v>
      </c>
      <c r="L28" s="81">
        <v>1.9</v>
      </c>
      <c r="M28" s="81">
        <v>1.84964760032359</v>
      </c>
      <c r="N28" s="17"/>
    </row>
    <row r="29" spans="10:14" ht="12.75" customHeight="1" x14ac:dyDescent="0.2">
      <c r="J29" s="110">
        <v>38549</v>
      </c>
      <c r="K29" s="81">
        <v>1.94081081081081</v>
      </c>
      <c r="L29" s="81">
        <v>1.9</v>
      </c>
      <c r="M29" s="81">
        <v>1.8869516900693599</v>
      </c>
      <c r="N29" s="17"/>
    </row>
    <row r="30" spans="10:14" ht="12.75" customHeight="1" x14ac:dyDescent="0.2">
      <c r="J30" s="110">
        <v>38641</v>
      </c>
      <c r="K30" s="81">
        <v>1.88255813953488</v>
      </c>
      <c r="L30" s="81">
        <v>1.9</v>
      </c>
      <c r="M30" s="81">
        <v>1.88611111111111</v>
      </c>
      <c r="N30" s="17"/>
    </row>
    <row r="31" spans="10:14" ht="12.75" customHeight="1" x14ac:dyDescent="0.2">
      <c r="J31" s="110">
        <v>38733</v>
      </c>
      <c r="K31" s="81">
        <v>1.9</v>
      </c>
      <c r="L31" s="81">
        <v>1.9</v>
      </c>
      <c r="M31" s="81">
        <v>1.9020718457692101</v>
      </c>
      <c r="N31" s="17"/>
    </row>
    <row r="32" spans="10:14" ht="12.75" customHeight="1" x14ac:dyDescent="0.2">
      <c r="J32" s="110">
        <v>38823</v>
      </c>
      <c r="K32" s="81">
        <v>1.90583617021277</v>
      </c>
      <c r="L32" s="81">
        <v>1.9</v>
      </c>
      <c r="M32" s="81">
        <v>1.9187726216541801</v>
      </c>
      <c r="N32" s="17"/>
    </row>
    <row r="33" spans="10:14" ht="12.75" customHeight="1" x14ac:dyDescent="0.2">
      <c r="J33" s="110">
        <v>38914</v>
      </c>
      <c r="K33" s="81">
        <v>1.9168421052631599</v>
      </c>
      <c r="L33" s="81">
        <v>1.9</v>
      </c>
      <c r="M33" s="81">
        <v>1.89535332014104</v>
      </c>
      <c r="N33" s="17"/>
    </row>
    <row r="34" spans="10:14" ht="12.75" customHeight="1" x14ac:dyDescent="0.2">
      <c r="J34" s="110">
        <v>39006</v>
      </c>
      <c r="K34" s="81">
        <v>1.9191489361702101</v>
      </c>
      <c r="L34" s="81">
        <v>1.9</v>
      </c>
      <c r="M34" s="81">
        <v>1.9036931684770499</v>
      </c>
      <c r="N34" s="17"/>
    </row>
    <row r="35" spans="10:14" ht="12.75" customHeight="1" x14ac:dyDescent="0.2">
      <c r="J35" s="110">
        <v>39098</v>
      </c>
      <c r="K35" s="81">
        <v>1.9147058823529399</v>
      </c>
      <c r="L35" s="81">
        <v>1.9</v>
      </c>
      <c r="M35" s="81">
        <v>1.90335757967049</v>
      </c>
      <c r="N35" s="17"/>
    </row>
    <row r="36" spans="10:14" ht="12.75" customHeight="1" x14ac:dyDescent="0.2">
      <c r="J36" s="110">
        <v>39188</v>
      </c>
      <c r="K36" s="81">
        <v>1.92205882352941</v>
      </c>
      <c r="L36" s="81">
        <v>1.9</v>
      </c>
      <c r="M36" s="81">
        <v>1.9125250085763501</v>
      </c>
      <c r="N36" s="17"/>
    </row>
    <row r="37" spans="10:14" ht="12.75" customHeight="1" x14ac:dyDescent="0.2">
      <c r="J37" s="110">
        <v>39279</v>
      </c>
      <c r="K37" s="81">
        <v>1.95227272727273</v>
      </c>
      <c r="L37" s="81">
        <v>2</v>
      </c>
      <c r="M37" s="81">
        <v>1.90742153897467</v>
      </c>
      <c r="N37" s="17"/>
    </row>
    <row r="38" spans="10:14" ht="12.75" customHeight="1" x14ac:dyDescent="0.2">
      <c r="J38" s="110">
        <v>39371</v>
      </c>
      <c r="K38" s="81">
        <v>1.93260869565217</v>
      </c>
      <c r="L38" s="81">
        <v>2</v>
      </c>
      <c r="M38" s="81">
        <v>1.9360173180278999</v>
      </c>
      <c r="N38" s="17"/>
    </row>
    <row r="39" spans="10:14" ht="12.75" customHeight="1" x14ac:dyDescent="0.2">
      <c r="J39" s="110">
        <v>39463</v>
      </c>
      <c r="K39" s="81">
        <v>1.95</v>
      </c>
      <c r="L39" s="81">
        <v>2</v>
      </c>
      <c r="M39" s="81">
        <v>1.9435540540540499</v>
      </c>
      <c r="N39" s="17"/>
    </row>
    <row r="40" spans="10:14" ht="12.75" customHeight="1" x14ac:dyDescent="0.2">
      <c r="J40" s="110">
        <v>39554</v>
      </c>
      <c r="K40" s="81">
        <v>1.9468085106383</v>
      </c>
      <c r="L40" s="81">
        <v>2</v>
      </c>
      <c r="M40" s="81">
        <v>1.9618668495498199</v>
      </c>
      <c r="N40" s="17"/>
    </row>
    <row r="41" spans="10:14" ht="12.75" customHeight="1" x14ac:dyDescent="0.2">
      <c r="J41" s="110">
        <v>39645</v>
      </c>
      <c r="K41" s="81">
        <v>2.02551020408163</v>
      </c>
      <c r="L41" s="81">
        <v>2</v>
      </c>
      <c r="M41" s="81">
        <v>2.0506071307709601</v>
      </c>
      <c r="N41" s="17"/>
    </row>
    <row r="42" spans="10:14" ht="12.75" customHeight="1" x14ac:dyDescent="0.2">
      <c r="J42" s="110">
        <v>39737</v>
      </c>
      <c r="K42" s="81">
        <v>1.98668</v>
      </c>
      <c r="L42" s="81">
        <v>2</v>
      </c>
      <c r="M42" s="81">
        <v>2.02407565156969</v>
      </c>
      <c r="N42" s="17"/>
    </row>
    <row r="43" spans="10:14" ht="12.75" customHeight="1" x14ac:dyDescent="0.2">
      <c r="J43" s="110">
        <v>39829</v>
      </c>
      <c r="K43" s="81">
        <v>1.940625</v>
      </c>
      <c r="L43" s="81">
        <v>2</v>
      </c>
      <c r="M43" s="81">
        <v>1.9305759205967401</v>
      </c>
      <c r="N43" s="17"/>
    </row>
    <row r="44" spans="10:14" ht="12.75" customHeight="1" x14ac:dyDescent="0.2">
      <c r="J44" s="110">
        <v>39919</v>
      </c>
      <c r="K44" s="81">
        <v>1.9334487804878</v>
      </c>
      <c r="L44" s="81">
        <v>2</v>
      </c>
      <c r="M44" s="81">
        <v>1.92513460714444</v>
      </c>
      <c r="N44" s="17"/>
    </row>
    <row r="45" spans="10:14" ht="12.75" customHeight="1" x14ac:dyDescent="0.2">
      <c r="J45" s="110">
        <v>40010</v>
      </c>
      <c r="K45" s="81">
        <v>1.98</v>
      </c>
      <c r="L45" s="81">
        <v>2</v>
      </c>
      <c r="M45" s="81">
        <v>1.93194117647059</v>
      </c>
      <c r="N45" s="17"/>
    </row>
    <row r="46" spans="10:14" ht="12.75" customHeight="1" x14ac:dyDescent="0.2">
      <c r="J46" s="110">
        <v>40102</v>
      </c>
      <c r="K46" s="81">
        <v>1.91879591836735</v>
      </c>
      <c r="L46" s="81">
        <v>2</v>
      </c>
      <c r="M46" s="81">
        <v>1.86821829268293</v>
      </c>
      <c r="N46" s="17"/>
    </row>
    <row r="47" spans="10:14" ht="12.75" customHeight="1" x14ac:dyDescent="0.2">
      <c r="J47" s="110">
        <v>40194</v>
      </c>
      <c r="K47" s="81">
        <v>1.9078313725490199</v>
      </c>
      <c r="L47" s="81">
        <v>1.9</v>
      </c>
      <c r="M47" s="81">
        <v>1.8415226190476199</v>
      </c>
      <c r="N47" s="17"/>
    </row>
    <row r="48" spans="10:14" ht="12.75" customHeight="1" x14ac:dyDescent="0.2">
      <c r="J48" s="110">
        <v>40284</v>
      </c>
      <c r="K48" s="81">
        <v>1.9071056368888899</v>
      </c>
      <c r="L48" s="81">
        <v>1.9</v>
      </c>
      <c r="M48" s="81">
        <v>1.83727631578947</v>
      </c>
      <c r="N48" s="17"/>
    </row>
    <row r="49" spans="10:14" ht="12.75" customHeight="1" x14ac:dyDescent="0.2">
      <c r="J49" s="110">
        <v>40375</v>
      </c>
      <c r="K49" s="81">
        <v>1.95381511627907</v>
      </c>
      <c r="L49" s="81">
        <v>1.9</v>
      </c>
      <c r="M49" s="81">
        <v>1.85489594594595</v>
      </c>
      <c r="N49" s="17"/>
    </row>
    <row r="50" spans="10:14" ht="12.75" customHeight="1" x14ac:dyDescent="0.2">
      <c r="J50" s="110">
        <v>40467</v>
      </c>
      <c r="K50" s="81">
        <v>1.8976349479166701</v>
      </c>
      <c r="L50" s="81">
        <v>1.9</v>
      </c>
      <c r="M50" s="81">
        <v>1.84627304979744</v>
      </c>
      <c r="N50" s="17"/>
    </row>
    <row r="51" spans="10:14" ht="12.75" customHeight="1" x14ac:dyDescent="0.2">
      <c r="J51" s="110">
        <v>40559</v>
      </c>
      <c r="K51" s="81">
        <v>1.95</v>
      </c>
      <c r="L51" s="81">
        <v>2</v>
      </c>
      <c r="M51" s="81">
        <v>1.90666828773062</v>
      </c>
      <c r="N51" s="17"/>
    </row>
    <row r="52" spans="10:14" ht="12.75" customHeight="1" x14ac:dyDescent="0.2">
      <c r="J52" s="110">
        <v>40649</v>
      </c>
      <c r="K52" s="81">
        <v>1.9632892623270799</v>
      </c>
      <c r="L52" s="81">
        <v>2</v>
      </c>
      <c r="M52" s="81">
        <v>1.9283540962464001</v>
      </c>
      <c r="N52" s="17"/>
    </row>
    <row r="53" spans="10:14" ht="12.75" customHeight="1" x14ac:dyDescent="0.2">
      <c r="J53" s="110">
        <v>40740</v>
      </c>
      <c r="K53" s="81">
        <v>2.0067458164538499</v>
      </c>
      <c r="L53" s="81">
        <v>2</v>
      </c>
      <c r="M53" s="81">
        <v>1.9564094641582801</v>
      </c>
      <c r="N53" s="17"/>
    </row>
    <row r="54" spans="10:14" ht="12.75" customHeight="1" x14ac:dyDescent="0.2">
      <c r="J54" s="110">
        <v>40832</v>
      </c>
      <c r="K54" s="81">
        <v>2.0086294444450998</v>
      </c>
      <c r="L54" s="81">
        <v>2</v>
      </c>
      <c r="M54" s="81">
        <v>1.9220838623391701</v>
      </c>
      <c r="N54" s="17"/>
    </row>
    <row r="55" spans="10:14" ht="12.75" customHeight="1" x14ac:dyDescent="0.2">
      <c r="J55" s="110">
        <v>40924</v>
      </c>
      <c r="K55" s="81">
        <v>1.9793593976456501</v>
      </c>
      <c r="L55" s="81">
        <v>2</v>
      </c>
      <c r="M55" s="81">
        <v>1.86966598396205</v>
      </c>
      <c r="N55" s="17"/>
    </row>
    <row r="56" spans="10:14" ht="12.75" customHeight="1" x14ac:dyDescent="0.2">
      <c r="J56" s="110">
        <v>41015</v>
      </c>
      <c r="K56" s="81">
        <v>1.98728242044348</v>
      </c>
      <c r="L56" s="81">
        <v>2</v>
      </c>
      <c r="M56" s="81">
        <v>1.9086953139909</v>
      </c>
      <c r="N56" s="17"/>
    </row>
    <row r="57" spans="10:14" ht="12.75" customHeight="1" x14ac:dyDescent="0.2">
      <c r="J57" s="110">
        <v>41106</v>
      </c>
      <c r="K57" s="81">
        <v>2.0226082675447401</v>
      </c>
      <c r="L57" s="81">
        <v>2</v>
      </c>
      <c r="M57" s="81">
        <v>1.9514550740459</v>
      </c>
      <c r="N57" s="17"/>
    </row>
    <row r="58" spans="10:14" ht="12.75" customHeight="1" x14ac:dyDescent="0.2">
      <c r="J58" s="110">
        <v>41198</v>
      </c>
      <c r="K58" s="81">
        <v>1.97826628472292</v>
      </c>
      <c r="L58" s="81">
        <v>2</v>
      </c>
      <c r="M58" s="81">
        <v>1.9493334829614599</v>
      </c>
      <c r="N58" s="17"/>
    </row>
    <row r="59" spans="10:14" ht="12.75" customHeight="1" x14ac:dyDescent="0.2">
      <c r="J59" s="110">
        <v>41290</v>
      </c>
      <c r="K59" s="81">
        <v>1.98469436170213</v>
      </c>
      <c r="L59" s="81">
        <v>2</v>
      </c>
      <c r="M59" s="81">
        <v>1.93700574029448</v>
      </c>
      <c r="N59" s="17"/>
    </row>
    <row r="60" spans="10:14" ht="12.75" customHeight="1" x14ac:dyDescent="0.2">
      <c r="J60" s="110">
        <v>41380</v>
      </c>
      <c r="K60" s="81">
        <v>1.9704720539795499</v>
      </c>
      <c r="L60" s="81">
        <v>2</v>
      </c>
      <c r="M60" s="81">
        <v>1.9411563092914501</v>
      </c>
      <c r="N60" s="17"/>
    </row>
    <row r="61" spans="10:14" ht="12.75" customHeight="1" x14ac:dyDescent="0.2">
      <c r="J61" s="110">
        <v>41471</v>
      </c>
      <c r="K61" s="81">
        <v>1.951517875</v>
      </c>
      <c r="L61" s="81">
        <v>1.9</v>
      </c>
      <c r="M61" s="81">
        <v>1.8901473336911501</v>
      </c>
      <c r="N61" s="17"/>
    </row>
    <row r="62" spans="10:14" ht="12.75" customHeight="1" x14ac:dyDescent="0.2">
      <c r="J62" s="110">
        <v>41563</v>
      </c>
      <c r="K62" s="81">
        <v>1.9310465116279101</v>
      </c>
      <c r="L62" s="81">
        <v>2</v>
      </c>
      <c r="M62" s="81">
        <v>1.8404309719788801</v>
      </c>
      <c r="N62" s="17"/>
    </row>
    <row r="63" spans="10:14" ht="12.75" customHeight="1" x14ac:dyDescent="0.2">
      <c r="J63" s="110">
        <v>41655</v>
      </c>
      <c r="K63" s="81">
        <v>1.8654815340909101</v>
      </c>
      <c r="L63" s="81">
        <v>1.9</v>
      </c>
      <c r="M63" s="81">
        <v>1.8067763205224301</v>
      </c>
      <c r="N63" s="17"/>
    </row>
    <row r="64" spans="10:14" ht="12.75" customHeight="1" x14ac:dyDescent="0.2">
      <c r="J64" s="110">
        <v>41745</v>
      </c>
      <c r="K64" s="81">
        <v>1.8483068181818201</v>
      </c>
      <c r="L64" s="81">
        <v>1.9</v>
      </c>
      <c r="M64" s="81">
        <v>1.7759374086700499</v>
      </c>
      <c r="N64" s="17"/>
    </row>
    <row r="65" spans="10:14" ht="12.75" customHeight="1" x14ac:dyDescent="0.2">
      <c r="J65" s="110">
        <v>41836</v>
      </c>
      <c r="K65" s="81">
        <v>1.85886383752245</v>
      </c>
      <c r="L65" s="81">
        <v>1.9</v>
      </c>
      <c r="M65" s="81">
        <v>1.76729019202765</v>
      </c>
      <c r="N65" s="17"/>
    </row>
    <row r="66" spans="10:14" ht="12.75" customHeight="1" x14ac:dyDescent="0.2">
      <c r="J66" s="110">
        <v>41928</v>
      </c>
      <c r="K66" s="81">
        <v>1.80116069210204</v>
      </c>
      <c r="L66" s="81">
        <v>1.8</v>
      </c>
      <c r="M66" s="81">
        <v>1.709034838947</v>
      </c>
      <c r="N66" s="17"/>
    </row>
    <row r="67" spans="10:14" ht="12.75" customHeight="1" x14ac:dyDescent="0.2">
      <c r="J67" s="110">
        <v>42020</v>
      </c>
      <c r="K67" s="81">
        <v>1.77023958333333</v>
      </c>
      <c r="L67" s="81">
        <v>1.8</v>
      </c>
      <c r="M67" s="81">
        <v>1.689924685117</v>
      </c>
      <c r="N67" s="17"/>
    </row>
    <row r="68" spans="10:14" ht="12.75" customHeight="1" x14ac:dyDescent="0.2">
      <c r="J68" s="110">
        <v>42110</v>
      </c>
      <c r="K68" s="81">
        <v>1.83670666666667</v>
      </c>
      <c r="L68" s="81">
        <v>1.85</v>
      </c>
      <c r="M68" s="81">
        <v>1.74976041465316</v>
      </c>
      <c r="N68" s="17"/>
    </row>
    <row r="69" spans="10:14" ht="12.75" customHeight="1" x14ac:dyDescent="0.2">
      <c r="J69" s="110">
        <v>42201</v>
      </c>
      <c r="K69" s="81">
        <v>1.8567875</v>
      </c>
      <c r="L69" s="81">
        <v>1.9</v>
      </c>
      <c r="M69" s="81">
        <v>1.72273803921536</v>
      </c>
      <c r="N69" s="17"/>
    </row>
    <row r="70" spans="10:14" ht="12.75" customHeight="1" x14ac:dyDescent="0.2">
      <c r="J70" s="110">
        <v>42293</v>
      </c>
      <c r="K70" s="81">
        <v>1.8625340909090899</v>
      </c>
      <c r="L70" s="81">
        <v>1.9</v>
      </c>
      <c r="M70" s="81">
        <v>1.73539189189189</v>
      </c>
      <c r="N70" s="17"/>
    </row>
    <row r="71" spans="10:14" ht="12.75" customHeight="1" x14ac:dyDescent="0.2">
      <c r="J71" s="110">
        <v>42385</v>
      </c>
      <c r="K71" s="81">
        <v>1.80152222222222</v>
      </c>
      <c r="L71" s="81">
        <v>1.85</v>
      </c>
      <c r="M71" s="81">
        <v>1.64540904844043</v>
      </c>
      <c r="N71" s="17"/>
    </row>
    <row r="72" spans="10:14" ht="12.75" customHeight="1" x14ac:dyDescent="0.2">
      <c r="J72" s="110">
        <v>42476</v>
      </c>
      <c r="K72" s="81">
        <v>1.8149625</v>
      </c>
      <c r="L72" s="81">
        <v>1.8</v>
      </c>
      <c r="M72" s="81">
        <v>1.6899428571428601</v>
      </c>
      <c r="N72" s="17"/>
    </row>
    <row r="73" spans="10:14" ht="12.75" customHeight="1" x14ac:dyDescent="0.2">
      <c r="J73" s="110">
        <v>42567</v>
      </c>
      <c r="K73" s="81">
        <v>1.7986961141540501</v>
      </c>
      <c r="L73" s="81">
        <v>1.8</v>
      </c>
      <c r="M73" s="81">
        <v>1.6775708328561001</v>
      </c>
      <c r="N73" s="17"/>
    </row>
    <row r="74" spans="10:14" ht="12.75" customHeight="1" x14ac:dyDescent="0.2">
      <c r="J74" s="110">
        <v>42659</v>
      </c>
      <c r="K74" s="81">
        <v>1.8250078059058801</v>
      </c>
      <c r="L74" s="81">
        <v>1.8</v>
      </c>
      <c r="M74" s="81">
        <v>1.6940522782890901</v>
      </c>
      <c r="N74" s="17"/>
    </row>
    <row r="75" spans="10:14" ht="12.75" customHeight="1" x14ac:dyDescent="0.2">
      <c r="J75" s="110">
        <v>42751</v>
      </c>
      <c r="K75" s="81">
        <v>1.82196099769302</v>
      </c>
      <c r="L75" s="81">
        <v>1.8</v>
      </c>
      <c r="M75" s="81">
        <v>1.680593505467</v>
      </c>
      <c r="N75" s="17"/>
    </row>
    <row r="76" spans="10:14" ht="12.75" customHeight="1" x14ac:dyDescent="0.2">
      <c r="J76" s="110">
        <v>42841</v>
      </c>
      <c r="K76" s="81">
        <v>1.800547741715</v>
      </c>
      <c r="L76" s="81">
        <v>1.8</v>
      </c>
      <c r="M76" s="81">
        <v>1.6986820040522399</v>
      </c>
      <c r="N76" s="17"/>
    </row>
    <row r="77" spans="10:14" ht="12.75" customHeight="1" x14ac:dyDescent="0.2">
      <c r="J77" s="110">
        <v>42932</v>
      </c>
      <c r="K77" s="81">
        <v>1.8335099801214301</v>
      </c>
      <c r="L77" s="81">
        <v>1.9</v>
      </c>
      <c r="M77" s="81">
        <v>1.72735593157421</v>
      </c>
      <c r="N77" s="17"/>
    </row>
    <row r="78" spans="10:14" ht="12.75" customHeight="1" x14ac:dyDescent="0.2">
      <c r="J78" s="110">
        <v>43024</v>
      </c>
      <c r="K78" s="81">
        <v>1.88053609426279</v>
      </c>
      <c r="L78" s="81">
        <v>1.9</v>
      </c>
      <c r="M78" s="81">
        <v>1.7594056236901801</v>
      </c>
      <c r="N78" s="17"/>
    </row>
    <row r="79" spans="10:14" ht="12.75" customHeight="1" x14ac:dyDescent="0.2">
      <c r="J79" s="110">
        <v>43116</v>
      </c>
      <c r="K79" s="81">
        <v>1.85483461087333</v>
      </c>
      <c r="L79" s="81">
        <v>1.8</v>
      </c>
      <c r="M79" s="81">
        <v>1.7822589974187599</v>
      </c>
      <c r="N79" s="17"/>
    </row>
    <row r="80" spans="10:14" ht="12.75" customHeight="1" x14ac:dyDescent="0.2">
      <c r="J80" s="110">
        <v>43206</v>
      </c>
      <c r="K80" s="81">
        <v>1.8718133084488899</v>
      </c>
      <c r="L80" s="81">
        <v>1.9</v>
      </c>
      <c r="M80" s="81">
        <v>1.7772887450694299</v>
      </c>
      <c r="N80" s="17"/>
    </row>
    <row r="81" spans="9:14" ht="12.75" customHeight="1" x14ac:dyDescent="0.2">
      <c r="J81" s="110">
        <v>43297</v>
      </c>
      <c r="K81" s="81">
        <v>1.8783349174424999</v>
      </c>
      <c r="L81" s="81">
        <v>1.9</v>
      </c>
      <c r="M81" s="81">
        <v>1.7925234092731399</v>
      </c>
      <c r="N81" s="17"/>
    </row>
    <row r="82" spans="9:14" ht="12.75" customHeight="1" x14ac:dyDescent="0.2">
      <c r="J82" s="110">
        <v>43389</v>
      </c>
      <c r="K82" s="81">
        <v>1.8814473575153801</v>
      </c>
      <c r="L82" s="81">
        <v>1.9</v>
      </c>
      <c r="M82" s="81">
        <v>1.79798119820841</v>
      </c>
      <c r="N82" s="17"/>
    </row>
    <row r="83" spans="9:14" ht="12.75" customHeight="1" x14ac:dyDescent="0.2">
      <c r="J83" s="110">
        <v>43481</v>
      </c>
      <c r="K83" s="81">
        <v>1.81945055796364</v>
      </c>
      <c r="L83" s="81">
        <v>1.8</v>
      </c>
      <c r="M83" s="81">
        <v>1.73988011252291</v>
      </c>
      <c r="N83" s="9"/>
    </row>
    <row r="84" spans="9:14" ht="12.75" customHeight="1" x14ac:dyDescent="0.2">
      <c r="J84" s="110">
        <v>43571</v>
      </c>
      <c r="K84" s="81">
        <v>1.79485590425814</v>
      </c>
      <c r="L84" s="81">
        <v>1.8</v>
      </c>
      <c r="M84" s="81">
        <v>1.71674865876086</v>
      </c>
      <c r="N84" s="9"/>
    </row>
    <row r="85" spans="9:14" ht="12.75" customHeight="1" x14ac:dyDescent="0.2">
      <c r="J85" s="110">
        <v>43662</v>
      </c>
      <c r="K85" s="81">
        <v>1.7368376637540499</v>
      </c>
      <c r="L85" s="81">
        <v>1.7373525000000001</v>
      </c>
      <c r="M85" s="81">
        <v>1.62300900124252</v>
      </c>
      <c r="N85" s="9"/>
    </row>
    <row r="86" spans="9:14" ht="12.75" customHeight="1" x14ac:dyDescent="0.2">
      <c r="J86" s="110">
        <v>43754</v>
      </c>
      <c r="K86" s="81">
        <v>1.6705378656000001</v>
      </c>
      <c r="L86" s="81">
        <v>1.7</v>
      </c>
      <c r="M86" s="81">
        <v>1.5947222134972801</v>
      </c>
      <c r="N86" s="9"/>
    </row>
    <row r="87" spans="9:14" ht="12.75" customHeight="1" x14ac:dyDescent="0.2">
      <c r="I87" s="91"/>
      <c r="J87" s="110">
        <v>43846</v>
      </c>
      <c r="K87" s="81">
        <v>1.65692576730909</v>
      </c>
      <c r="L87" s="81">
        <v>1.7</v>
      </c>
      <c r="M87" s="81">
        <v>1.5691517094702101</v>
      </c>
    </row>
    <row r="88" spans="9:14" ht="12.75" customHeight="1" x14ac:dyDescent="0.2">
      <c r="I88" s="91"/>
      <c r="J88" s="110">
        <v>43937</v>
      </c>
      <c r="K88" s="81">
        <v>1.6687773468315801</v>
      </c>
      <c r="L88" s="81">
        <v>1.65</v>
      </c>
      <c r="M88" s="81">
        <v>1.5532265155028999</v>
      </c>
    </row>
    <row r="89" spans="9:14" ht="12.75" customHeight="1" x14ac:dyDescent="0.2">
      <c r="I89" s="91"/>
      <c r="J89" s="110">
        <v>44028</v>
      </c>
      <c r="K89" s="81">
        <v>1.6476113411809501</v>
      </c>
      <c r="L89" s="81">
        <v>1.65</v>
      </c>
      <c r="M89" s="81">
        <v>1.5564394324100299</v>
      </c>
    </row>
    <row r="90" spans="9:14" ht="12.75" customHeight="1" x14ac:dyDescent="0.2">
      <c r="I90" s="91"/>
      <c r="J90" s="110">
        <v>44120</v>
      </c>
      <c r="K90" s="81">
        <v>1.6561819345239099</v>
      </c>
      <c r="L90" s="81">
        <v>1.6</v>
      </c>
      <c r="M90" s="81">
        <v>1.55718545502212</v>
      </c>
    </row>
    <row r="91" spans="9:14" ht="12.75" customHeight="1" x14ac:dyDescent="0.2">
      <c r="I91" s="91"/>
      <c r="J91" s="110">
        <v>44212</v>
      </c>
      <c r="K91" s="81">
        <v>1.6891080483041701</v>
      </c>
      <c r="L91" s="81">
        <v>1.7</v>
      </c>
      <c r="M91" s="81">
        <v>1.5918795910541499</v>
      </c>
    </row>
    <row r="92" spans="9:14" ht="12.75" customHeight="1" x14ac:dyDescent="0.2">
      <c r="I92" s="91"/>
      <c r="J92" s="110">
        <v>44302</v>
      </c>
      <c r="K92" s="81">
        <v>1.68420752878444</v>
      </c>
      <c r="L92" s="81">
        <v>1.6541300860999999</v>
      </c>
      <c r="M92" s="81">
        <v>1.6186957415690899</v>
      </c>
    </row>
    <row r="93" spans="9:14" ht="12.75" customHeight="1" x14ac:dyDescent="0.2">
      <c r="I93" s="91"/>
      <c r="J93" s="110">
        <v>44393</v>
      </c>
      <c r="K93" s="81">
        <v>1.8160363464974401</v>
      </c>
      <c r="L93" s="81">
        <v>1.8</v>
      </c>
      <c r="M93" s="81">
        <v>1.7459994627300901</v>
      </c>
    </row>
    <row r="94" spans="9:14" ht="12.75" customHeight="1" x14ac:dyDescent="0.2">
      <c r="I94" s="91"/>
      <c r="J94" s="110">
        <v>44485</v>
      </c>
      <c r="K94" s="81">
        <v>1.89861225</v>
      </c>
      <c r="L94" s="81">
        <v>1.8</v>
      </c>
      <c r="M94" s="81">
        <v>1.85831848108108</v>
      </c>
    </row>
    <row r="95" spans="9:14" ht="12.75" customHeight="1" x14ac:dyDescent="0.2">
      <c r="I95" s="91"/>
      <c r="J95" s="110">
        <v>44577</v>
      </c>
      <c r="K95" s="81">
        <v>1.9720151396679999</v>
      </c>
      <c r="L95" s="81">
        <v>1.9</v>
      </c>
      <c r="M95" s="81">
        <v>1.8698496102917399</v>
      </c>
    </row>
    <row r="96" spans="9:14" ht="12.75" customHeight="1" x14ac:dyDescent="0.2">
      <c r="I96" s="91"/>
      <c r="J96" s="110">
        <v>44667</v>
      </c>
      <c r="K96" s="81">
        <v>2.0519858107755602</v>
      </c>
      <c r="L96" s="81">
        <v>2</v>
      </c>
      <c r="M96" s="81">
        <v>2.02404458403874</v>
      </c>
    </row>
    <row r="97" spans="9:14" ht="12.75" customHeight="1" x14ac:dyDescent="0.2">
      <c r="I97" s="91"/>
      <c r="J97" s="110">
        <v>44758</v>
      </c>
      <c r="K97" s="81">
        <v>2.1523135435652199</v>
      </c>
      <c r="L97" s="81">
        <v>2</v>
      </c>
      <c r="M97" s="81">
        <v>2.1620760705148299</v>
      </c>
    </row>
    <row r="98" spans="9:14" ht="12.75" customHeight="1" x14ac:dyDescent="0.2">
      <c r="I98" s="91"/>
      <c r="J98" s="110">
        <v>44850</v>
      </c>
      <c r="K98" s="81">
        <v>2.1753589479545501</v>
      </c>
      <c r="L98" s="81">
        <v>2</v>
      </c>
      <c r="M98" s="81">
        <v>2.1797983986001999</v>
      </c>
    </row>
    <row r="99" spans="9:14" ht="12.75" customHeight="1" x14ac:dyDescent="0.2">
      <c r="I99" s="91"/>
      <c r="J99" s="110">
        <v>44942</v>
      </c>
      <c r="K99" s="81">
        <v>2.12252451590909</v>
      </c>
      <c r="L99" s="81">
        <v>2</v>
      </c>
      <c r="M99" s="81">
        <v>2.1267318290994499</v>
      </c>
    </row>
    <row r="100" spans="9:14" ht="12.75" customHeight="1" x14ac:dyDescent="0.2">
      <c r="I100" s="91"/>
      <c r="J100" s="110">
        <v>45032</v>
      </c>
      <c r="K100" s="81">
        <v>2.1269645740816299</v>
      </c>
      <c r="L100" s="81">
        <v>2</v>
      </c>
      <c r="M100" s="81">
        <v>2.1355263822802999</v>
      </c>
    </row>
    <row r="101" spans="9:14" ht="12.75" customHeight="1" x14ac:dyDescent="0.2">
      <c r="I101" s="91"/>
      <c r="J101" s="110">
        <v>45123</v>
      </c>
      <c r="K101" s="81">
        <v>2.1366080102438998</v>
      </c>
      <c r="L101" s="81">
        <v>2</v>
      </c>
      <c r="M101" s="81">
        <v>2.1425382601557499</v>
      </c>
    </row>
    <row r="102" spans="9:14" ht="12.75" customHeight="1" x14ac:dyDescent="0.2">
      <c r="I102" s="91"/>
      <c r="J102" s="110">
        <v>45215</v>
      </c>
      <c r="K102" s="81">
        <v>2.1364810670588201</v>
      </c>
      <c r="L102" s="81">
        <v>2</v>
      </c>
      <c r="M102" s="81">
        <v>2.1383509196359598</v>
      </c>
    </row>
    <row r="103" spans="9:14" ht="12.75" customHeight="1" x14ac:dyDescent="0.2">
      <c r="I103" s="91"/>
      <c r="J103" s="110">
        <v>45307</v>
      </c>
      <c r="K103" s="81">
        <v>2.0460791734693902</v>
      </c>
      <c r="L103" s="81">
        <v>2</v>
      </c>
      <c r="M103" s="81">
        <v>2.0509780398522399</v>
      </c>
    </row>
    <row r="104" spans="9:14" ht="12.75" customHeight="1" x14ac:dyDescent="0.2">
      <c r="I104" s="91"/>
      <c r="J104" s="110">
        <v>45398</v>
      </c>
      <c r="K104" s="81">
        <v>2.0417953005769198</v>
      </c>
      <c r="L104" s="81">
        <v>2</v>
      </c>
      <c r="M104" s="81">
        <v>2.0735275208802699</v>
      </c>
    </row>
    <row r="105" spans="9:14" ht="12.75" customHeight="1" x14ac:dyDescent="0.2">
      <c r="J105" s="110">
        <v>45489</v>
      </c>
      <c r="K105" s="81">
        <v>2.02097493652174</v>
      </c>
      <c r="L105" s="81">
        <v>2</v>
      </c>
      <c r="M105" s="81">
        <v>2.0252473316615101</v>
      </c>
    </row>
    <row r="106" spans="9:14" ht="12.75" customHeight="1" x14ac:dyDescent="0.2">
      <c r="J106" s="110">
        <v>45581</v>
      </c>
      <c r="K106" s="81">
        <v>2.0061215156521701</v>
      </c>
      <c r="L106" s="81">
        <v>2</v>
      </c>
      <c r="M106" s="81">
        <v>1.9927915234883999</v>
      </c>
    </row>
    <row r="107" spans="9:14" ht="12.75" customHeight="1" x14ac:dyDescent="0.2">
      <c r="J107" s="110">
        <v>45673</v>
      </c>
      <c r="K107" s="81">
        <v>1.99915437081633</v>
      </c>
      <c r="L107" s="81">
        <v>2</v>
      </c>
      <c r="M107" s="81">
        <v>1.98403245115039</v>
      </c>
    </row>
    <row r="108" spans="9:14" ht="12.75" customHeight="1" x14ac:dyDescent="0.2">
      <c r="J108" s="110">
        <v>45763</v>
      </c>
      <c r="K108" s="81">
        <v>2.0343564246511598</v>
      </c>
      <c r="L108" s="81">
        <v>2</v>
      </c>
      <c r="M108" s="81">
        <v>2.0533529516850701</v>
      </c>
    </row>
    <row r="109" spans="9:14" ht="12.75" customHeight="1" x14ac:dyDescent="0.2">
      <c r="J109" s="157"/>
      <c r="K109" s="158"/>
      <c r="L109" s="158"/>
      <c r="M109" s="158"/>
      <c r="N109" s="159"/>
    </row>
    <row r="110" spans="9:14" ht="12.75" customHeight="1" x14ac:dyDescent="0.2">
      <c r="J110" s="157"/>
      <c r="K110" s="158"/>
      <c r="L110" s="158"/>
      <c r="M110" s="158"/>
      <c r="N110" s="159"/>
    </row>
    <row r="111" spans="9:14" ht="12.75" customHeight="1" x14ac:dyDescent="0.2">
      <c r="J111" s="157"/>
      <c r="K111" s="158"/>
      <c r="L111" s="158"/>
      <c r="M111" s="158"/>
      <c r="N111" s="159"/>
    </row>
    <row r="112" spans="9:14" ht="12.75" customHeight="1" x14ac:dyDescent="0.2">
      <c r="J112" s="157"/>
      <c r="K112" s="158"/>
      <c r="L112" s="158"/>
      <c r="M112" s="158"/>
      <c r="N112" s="159"/>
    </row>
    <row r="113" spans="10:14" ht="12.75" customHeight="1" x14ac:dyDescent="0.2">
      <c r="J113" s="157"/>
      <c r="K113" s="158"/>
      <c r="L113" s="158"/>
      <c r="M113" s="158"/>
      <c r="N113" s="159"/>
    </row>
    <row r="114" spans="10:14" ht="12.75" customHeight="1" x14ac:dyDescent="0.2">
      <c r="J114" s="157"/>
      <c r="K114" s="159"/>
      <c r="L114" s="159"/>
      <c r="M114" s="159"/>
      <c r="N114" s="159"/>
    </row>
    <row r="115" spans="10:14" ht="12.75" customHeight="1" x14ac:dyDescent="0.2">
      <c r="J115" s="157"/>
      <c r="K115" s="159"/>
      <c r="L115" s="159"/>
      <c r="M115" s="159"/>
      <c r="N115" s="159"/>
    </row>
    <row r="116" spans="10:14" ht="12.75" customHeight="1" x14ac:dyDescent="0.2">
      <c r="J116" s="157"/>
      <c r="K116" s="159"/>
      <c r="L116" s="159"/>
      <c r="M116" s="159"/>
      <c r="N116" s="159"/>
    </row>
    <row r="117" spans="10:14" ht="12.75" customHeight="1" x14ac:dyDescent="0.2">
      <c r="J117" s="157"/>
      <c r="K117" s="159"/>
      <c r="L117" s="159"/>
      <c r="M117" s="159"/>
      <c r="N117" s="159"/>
    </row>
    <row r="118" spans="10:14" ht="12.75" customHeight="1" x14ac:dyDescent="0.2">
      <c r="J118" s="157"/>
      <c r="K118" s="159"/>
      <c r="L118" s="159"/>
      <c r="M118" s="159"/>
      <c r="N118" s="159"/>
    </row>
    <row r="119" spans="10:14" ht="12.75" customHeight="1" x14ac:dyDescent="0.2">
      <c r="J119" s="157"/>
      <c r="K119" s="159"/>
      <c r="L119" s="159"/>
      <c r="M119" s="159"/>
      <c r="N119" s="159"/>
    </row>
    <row r="120" spans="10:14" ht="12.75" customHeight="1" x14ac:dyDescent="0.2">
      <c r="J120" s="157"/>
      <c r="K120" s="159"/>
      <c r="L120" s="159"/>
      <c r="M120" s="159"/>
      <c r="N120" s="159"/>
    </row>
    <row r="121" spans="10:14" ht="12.75" customHeight="1" x14ac:dyDescent="0.2">
      <c r="J121" s="157"/>
      <c r="K121" s="159"/>
      <c r="L121" s="159"/>
      <c r="M121" s="159"/>
      <c r="N121" s="159"/>
    </row>
    <row r="122" spans="10:14" ht="12.75" customHeight="1" x14ac:dyDescent="0.2">
      <c r="J122" s="157"/>
      <c r="K122" s="159"/>
      <c r="L122" s="159"/>
      <c r="M122" s="159"/>
      <c r="N122" s="159"/>
    </row>
    <row r="123" spans="10:14" ht="12.75" customHeight="1" x14ac:dyDescent="0.2">
      <c r="J123" s="157"/>
      <c r="K123" s="159"/>
      <c r="L123" s="159"/>
      <c r="M123" s="159"/>
      <c r="N123" s="159"/>
    </row>
    <row r="124" spans="10:14" ht="12.75" customHeight="1" x14ac:dyDescent="0.2">
      <c r="J124" s="157"/>
      <c r="K124" s="159"/>
      <c r="L124" s="159"/>
      <c r="M124" s="159"/>
      <c r="N124" s="159"/>
    </row>
    <row r="125" spans="10:14" ht="12.75" customHeight="1" x14ac:dyDescent="0.2">
      <c r="J125" s="157"/>
      <c r="K125" s="159"/>
      <c r="L125" s="159"/>
      <c r="M125" s="159"/>
      <c r="N125" s="159"/>
    </row>
    <row r="126" spans="10:14" ht="12.75" customHeight="1" x14ac:dyDescent="0.2">
      <c r="J126" s="157"/>
      <c r="K126" s="159"/>
      <c r="L126" s="159"/>
      <c r="M126" s="159"/>
      <c r="N126" s="159"/>
    </row>
    <row r="127" spans="10:14" ht="12.75" customHeight="1" x14ac:dyDescent="0.2">
      <c r="J127" s="157"/>
      <c r="K127" s="159"/>
      <c r="L127" s="159"/>
      <c r="M127" s="159"/>
      <c r="N127" s="159"/>
    </row>
    <row r="128" spans="10:14" ht="12.75" customHeight="1" x14ac:dyDescent="0.2">
      <c r="J128" s="157"/>
      <c r="K128" s="159"/>
      <c r="L128" s="159"/>
      <c r="M128" s="159"/>
      <c r="N128" s="159"/>
    </row>
    <row r="129" spans="10:14" ht="12.75" customHeight="1" x14ac:dyDescent="0.2">
      <c r="J129" s="157"/>
      <c r="K129" s="159"/>
      <c r="L129" s="159"/>
      <c r="M129" s="159"/>
      <c r="N129" s="159"/>
    </row>
    <row r="130" spans="10:14" ht="12.75" customHeight="1" x14ac:dyDescent="0.2">
      <c r="J130" s="157"/>
      <c r="K130" s="159"/>
      <c r="L130" s="159"/>
      <c r="M130" s="159"/>
      <c r="N130" s="159"/>
    </row>
    <row r="131" spans="10:14" ht="12.75" customHeight="1" x14ac:dyDescent="0.2">
      <c r="J131" s="157"/>
      <c r="K131" s="159"/>
      <c r="L131" s="159"/>
      <c r="M131" s="159"/>
      <c r="N131" s="159"/>
    </row>
    <row r="132" spans="10:14" ht="12.75" customHeight="1" x14ac:dyDescent="0.2">
      <c r="J132" s="157"/>
      <c r="K132" s="159"/>
      <c r="L132" s="159"/>
      <c r="M132" s="159"/>
      <c r="N132" s="159"/>
    </row>
    <row r="133" spans="10:14" ht="12.75" customHeight="1" x14ac:dyDescent="0.2">
      <c r="J133" s="157"/>
      <c r="K133" s="159"/>
      <c r="L133" s="159"/>
      <c r="M133" s="159"/>
      <c r="N133" s="159"/>
    </row>
    <row r="134" spans="10:14" ht="12.75" customHeight="1" x14ac:dyDescent="0.2">
      <c r="J134" s="157"/>
      <c r="K134" s="159"/>
      <c r="L134" s="159"/>
      <c r="M134" s="159"/>
      <c r="N134" s="159"/>
    </row>
    <row r="135" spans="10:14" ht="12.75" customHeight="1" x14ac:dyDescent="0.2">
      <c r="J135" s="157"/>
      <c r="K135" s="159"/>
      <c r="L135" s="159"/>
      <c r="M135" s="159"/>
      <c r="N135" s="159"/>
    </row>
    <row r="136" spans="10:14" ht="12.75" customHeight="1" x14ac:dyDescent="0.2">
      <c r="J136" s="157"/>
      <c r="K136" s="159"/>
      <c r="L136" s="159"/>
      <c r="M136" s="159"/>
      <c r="N136" s="159"/>
    </row>
    <row r="137" spans="10:14" ht="12.75" customHeight="1" x14ac:dyDescent="0.2">
      <c r="J137" s="157"/>
      <c r="K137" s="159"/>
      <c r="L137" s="159"/>
      <c r="M137" s="159"/>
      <c r="N137" s="159"/>
    </row>
    <row r="138" spans="10:14" ht="12.75" customHeight="1" x14ac:dyDescent="0.2">
      <c r="J138" s="157"/>
      <c r="K138" s="159"/>
      <c r="L138" s="159"/>
      <c r="M138" s="159"/>
      <c r="N138" s="159"/>
    </row>
    <row r="139" spans="10:14" ht="12.75" customHeight="1" x14ac:dyDescent="0.2">
      <c r="J139" s="157"/>
      <c r="K139" s="159"/>
      <c r="L139" s="159"/>
      <c r="M139" s="159"/>
      <c r="N139" s="159"/>
    </row>
    <row r="140" spans="10:14" ht="12.75" customHeight="1" x14ac:dyDescent="0.2">
      <c r="J140" s="157"/>
      <c r="K140" s="159"/>
      <c r="L140" s="159"/>
      <c r="M140" s="159"/>
      <c r="N140" s="159"/>
    </row>
    <row r="141" spans="10:14" ht="12.75" customHeight="1" x14ac:dyDescent="0.2">
      <c r="J141" s="157"/>
      <c r="K141" s="159"/>
      <c r="L141" s="159"/>
      <c r="M141" s="159"/>
      <c r="N141" s="159"/>
    </row>
    <row r="142" spans="10:14" ht="12.75" customHeight="1" x14ac:dyDescent="0.2">
      <c r="J142" s="157"/>
      <c r="K142" s="159"/>
      <c r="L142" s="159"/>
      <c r="M142" s="159"/>
      <c r="N142" s="159"/>
    </row>
    <row r="143" spans="10:14" ht="12.75" customHeight="1" x14ac:dyDescent="0.2">
      <c r="J143" s="157"/>
      <c r="K143" s="159"/>
      <c r="L143" s="159"/>
      <c r="M143" s="159"/>
      <c r="N143" s="159"/>
    </row>
    <row r="144" spans="10:14" ht="12.75" customHeight="1" x14ac:dyDescent="0.2">
      <c r="J144" s="157"/>
      <c r="K144" s="159"/>
      <c r="L144" s="159"/>
      <c r="M144" s="159"/>
      <c r="N144" s="159"/>
    </row>
    <row r="145" spans="10:14" ht="12.75" customHeight="1" x14ac:dyDescent="0.2">
      <c r="J145" s="157"/>
      <c r="K145" s="159"/>
      <c r="L145" s="159"/>
      <c r="M145" s="159"/>
      <c r="N145" s="159"/>
    </row>
    <row r="146" spans="10:14" ht="12.75" customHeight="1" x14ac:dyDescent="0.2">
      <c r="J146" s="157"/>
      <c r="K146" s="159"/>
      <c r="L146" s="159"/>
      <c r="M146" s="159"/>
      <c r="N146" s="159"/>
    </row>
    <row r="147" spans="10:14" ht="12.75" customHeight="1" x14ac:dyDescent="0.2">
      <c r="J147" s="157"/>
      <c r="K147" s="159"/>
      <c r="L147" s="159"/>
      <c r="M147" s="159"/>
      <c r="N147" s="159"/>
    </row>
    <row r="148" spans="10:14" ht="12.75" customHeight="1" x14ac:dyDescent="0.2">
      <c r="J148" s="157"/>
      <c r="K148" s="159"/>
      <c r="L148" s="159"/>
      <c r="M148" s="159"/>
      <c r="N148" s="159"/>
    </row>
    <row r="149" spans="10:14" ht="12.75" customHeight="1" x14ac:dyDescent="0.2">
      <c r="J149" s="157"/>
      <c r="K149" s="159"/>
      <c r="L149" s="159"/>
      <c r="M149" s="159"/>
      <c r="N149" s="159"/>
    </row>
    <row r="150" spans="10:14" ht="12.75" customHeight="1" x14ac:dyDescent="0.2">
      <c r="J150" s="157"/>
      <c r="K150" s="159"/>
      <c r="L150" s="159"/>
      <c r="M150" s="159"/>
      <c r="N150" s="159"/>
    </row>
    <row r="151" spans="10:14" ht="12.75" customHeight="1" x14ac:dyDescent="0.2">
      <c r="J151" s="157"/>
      <c r="K151" s="159"/>
      <c r="L151" s="159"/>
      <c r="M151" s="159"/>
      <c r="N151" s="159"/>
    </row>
    <row r="152" spans="10:14" ht="12.75" customHeight="1" x14ac:dyDescent="0.2">
      <c r="J152" s="157"/>
      <c r="K152" s="159"/>
      <c r="L152" s="159"/>
      <c r="M152" s="159"/>
      <c r="N152" s="159"/>
    </row>
    <row r="153" spans="10:14" ht="12.75" customHeight="1" x14ac:dyDescent="0.2">
      <c r="J153" s="157"/>
      <c r="K153" s="159"/>
      <c r="L153" s="159"/>
      <c r="M153" s="159"/>
      <c r="N153" s="159"/>
    </row>
    <row r="154" spans="10:14" ht="12.75" customHeight="1" x14ac:dyDescent="0.2">
      <c r="J154" s="157"/>
      <c r="K154" s="159"/>
      <c r="L154" s="159"/>
      <c r="M154" s="159"/>
      <c r="N154" s="159"/>
    </row>
    <row r="155" spans="10:14" ht="12.75" customHeight="1" x14ac:dyDescent="0.2">
      <c r="J155" s="157"/>
      <c r="K155" s="159"/>
      <c r="L155" s="159"/>
      <c r="M155" s="159"/>
      <c r="N155" s="159"/>
    </row>
    <row r="156" spans="10:14" ht="12.75" customHeight="1" x14ac:dyDescent="0.2">
      <c r="J156" s="157"/>
      <c r="K156" s="159"/>
      <c r="L156" s="159"/>
      <c r="M156" s="159"/>
      <c r="N156" s="159"/>
    </row>
    <row r="157" spans="10:14" ht="12.75" customHeight="1" x14ac:dyDescent="0.2">
      <c r="J157" s="157"/>
      <c r="K157" s="159"/>
      <c r="L157" s="159"/>
      <c r="M157" s="159"/>
      <c r="N157" s="159"/>
    </row>
    <row r="158" spans="10:14" ht="12.75" customHeight="1" x14ac:dyDescent="0.2">
      <c r="J158" s="157"/>
      <c r="K158" s="159"/>
      <c r="L158" s="159"/>
      <c r="M158" s="159"/>
      <c r="N158" s="159"/>
    </row>
    <row r="159" spans="10:14" ht="12.75" customHeight="1" x14ac:dyDescent="0.2">
      <c r="J159" s="157"/>
      <c r="K159" s="159"/>
      <c r="L159" s="159"/>
      <c r="M159" s="159"/>
      <c r="N159" s="159"/>
    </row>
    <row r="160" spans="10:14" ht="12.75" customHeight="1" x14ac:dyDescent="0.2">
      <c r="J160" s="157"/>
      <c r="K160" s="159"/>
      <c r="L160" s="159"/>
      <c r="M160" s="159"/>
      <c r="N160" s="159"/>
    </row>
    <row r="161" spans="10:14" ht="12.75" customHeight="1" x14ac:dyDescent="0.2">
      <c r="J161" s="157"/>
      <c r="K161" s="159"/>
      <c r="L161" s="159"/>
      <c r="M161" s="159"/>
      <c r="N161" s="159"/>
    </row>
    <row r="162" spans="10:14" ht="12.75" customHeight="1" x14ac:dyDescent="0.2">
      <c r="J162" s="157"/>
      <c r="K162" s="159"/>
      <c r="L162" s="159"/>
      <c r="M162" s="159"/>
      <c r="N162" s="159"/>
    </row>
    <row r="163" spans="10:14" ht="12.75" customHeight="1" x14ac:dyDescent="0.2">
      <c r="J163" s="157"/>
      <c r="K163" s="159"/>
      <c r="L163" s="159"/>
      <c r="M163" s="159"/>
      <c r="N163" s="159"/>
    </row>
    <row r="164" spans="10:14" ht="12.75" customHeight="1" x14ac:dyDescent="0.2">
      <c r="J164" s="157"/>
      <c r="K164" s="159"/>
      <c r="L164" s="159"/>
      <c r="M164" s="159"/>
      <c r="N164" s="159"/>
    </row>
    <row r="165" spans="10:14" ht="12.75" customHeight="1" x14ac:dyDescent="0.2">
      <c r="J165" s="157"/>
      <c r="K165" s="159"/>
      <c r="L165" s="159"/>
      <c r="M165" s="159"/>
      <c r="N165" s="159"/>
    </row>
    <row r="166" spans="10:14" ht="12.75" customHeight="1" x14ac:dyDescent="0.2">
      <c r="J166" s="157"/>
      <c r="K166" s="159"/>
      <c r="L166" s="159"/>
      <c r="M166" s="159"/>
      <c r="N166" s="159"/>
    </row>
    <row r="167" spans="10:14" ht="12.75" customHeight="1" x14ac:dyDescent="0.2">
      <c r="J167" s="157"/>
      <c r="K167" s="159"/>
      <c r="L167" s="159"/>
      <c r="M167" s="159"/>
      <c r="N167" s="159"/>
    </row>
    <row r="168" spans="10:14" ht="12.75" customHeight="1" x14ac:dyDescent="0.2">
      <c r="J168" s="157"/>
      <c r="K168" s="159"/>
      <c r="L168" s="159"/>
      <c r="M168" s="159"/>
      <c r="N168" s="159"/>
    </row>
  </sheetData>
  <phoneticPr fontId="29" type="noConversion"/>
  <pageMargins left="0.75" right="0.75" top="1" bottom="1" header="0.5" footer="0.5"/>
  <pageSetup paperSize="9" orientation="portrait" horizontalDpi="1200" verticalDpi="1200" r:id="rId1"/>
  <headerFooter alignWithMargins="0">
    <oddHeader>&amp;R&amp;"Arial"&amp;10&amp;K000000 ECB-RESTRICTED&amp;1#_x000D_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22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82" t="s">
        <v>17</v>
      </c>
      <c r="J1" s="12"/>
    </row>
    <row r="2" spans="2:17" s="11" customFormat="1" x14ac:dyDescent="0.2">
      <c r="B2" s="83" t="s">
        <v>16</v>
      </c>
      <c r="J2" s="20"/>
      <c r="K2" s="21"/>
      <c r="L2" s="21"/>
      <c r="M2" s="21"/>
    </row>
    <row r="3" spans="2:17" x14ac:dyDescent="0.2">
      <c r="B3" s="84" t="s">
        <v>19</v>
      </c>
      <c r="J3" s="85"/>
      <c r="K3" s="81"/>
      <c r="L3" s="90"/>
      <c r="M3" s="90"/>
      <c r="N3" s="85"/>
    </row>
    <row r="4" spans="2:17" x14ac:dyDescent="0.2">
      <c r="J4" s="85"/>
      <c r="K4" s="81"/>
      <c r="L4" s="90"/>
      <c r="M4" s="90"/>
      <c r="N4" s="85"/>
    </row>
    <row r="5" spans="2:17" ht="13.5" thickBot="1" x14ac:dyDescent="0.25">
      <c r="J5" s="86"/>
      <c r="K5" s="76" t="s">
        <v>85</v>
      </c>
      <c r="L5" s="76" t="s">
        <v>57</v>
      </c>
      <c r="M5" s="76" t="s">
        <v>56</v>
      </c>
      <c r="N5" s="85"/>
      <c r="O5" s="100"/>
      <c r="P5" s="101"/>
      <c r="Q5" s="101"/>
    </row>
    <row r="6" spans="2:17" x14ac:dyDescent="0.2">
      <c r="J6" s="26" t="s">
        <v>47</v>
      </c>
      <c r="K6" s="81">
        <v>2.3255813953488373</v>
      </c>
      <c r="L6" s="81">
        <v>2.0408163265306123</v>
      </c>
      <c r="M6" s="81">
        <v>2.1739130434782608</v>
      </c>
      <c r="N6" s="87"/>
      <c r="O6" s="81"/>
      <c r="P6" s="81"/>
      <c r="Q6" s="81"/>
    </row>
    <row r="7" spans="2:17" x14ac:dyDescent="0.2">
      <c r="J7" s="23">
        <v>1.6</v>
      </c>
      <c r="K7" s="81">
        <v>0</v>
      </c>
      <c r="L7" s="81">
        <v>0</v>
      </c>
      <c r="M7" s="81">
        <v>0</v>
      </c>
      <c r="N7" s="87"/>
      <c r="O7" s="81"/>
      <c r="P7" s="81"/>
      <c r="Q7" s="81"/>
    </row>
    <row r="8" spans="2:17" x14ac:dyDescent="0.2">
      <c r="J8" s="23">
        <v>1.7</v>
      </c>
      <c r="K8" s="81">
        <v>2.3255813953488373</v>
      </c>
      <c r="L8" s="81">
        <v>4.0816326530612246</v>
      </c>
      <c r="M8" s="81">
        <v>4.3478260869565215</v>
      </c>
      <c r="N8" s="87"/>
      <c r="O8" s="81"/>
      <c r="P8" s="81"/>
      <c r="Q8" s="81"/>
    </row>
    <row r="9" spans="2:17" x14ac:dyDescent="0.2">
      <c r="J9" s="23">
        <v>1.8</v>
      </c>
      <c r="K9" s="81">
        <v>2.3255813953488373</v>
      </c>
      <c r="L9" s="81">
        <v>6.1224489795918364</v>
      </c>
      <c r="M9" s="81">
        <v>2.1739130434782608</v>
      </c>
      <c r="N9" s="87"/>
      <c r="O9" s="81"/>
      <c r="P9" s="81"/>
      <c r="Q9" s="81"/>
    </row>
    <row r="10" spans="2:17" x14ac:dyDescent="0.2">
      <c r="J10" s="23">
        <v>1.9</v>
      </c>
      <c r="K10" s="81">
        <v>9.3023255813953494</v>
      </c>
      <c r="L10" s="81">
        <v>8.1632653061224492</v>
      </c>
      <c r="M10" s="81">
        <v>17.391304347826086</v>
      </c>
      <c r="N10" s="87"/>
      <c r="O10" s="81"/>
      <c r="P10" s="81"/>
      <c r="Q10" s="81"/>
    </row>
    <row r="11" spans="2:17" x14ac:dyDescent="0.2">
      <c r="J11" s="23">
        <v>2</v>
      </c>
      <c r="K11" s="81">
        <v>53.488372093023251</v>
      </c>
      <c r="L11" s="81">
        <v>57.142857142857139</v>
      </c>
      <c r="M11" s="81">
        <v>50</v>
      </c>
      <c r="N11" s="87"/>
      <c r="O11" s="81"/>
      <c r="P11" s="81"/>
      <c r="Q11" s="81"/>
    </row>
    <row r="12" spans="2:17" x14ac:dyDescent="0.2">
      <c r="J12" s="23">
        <v>2.1</v>
      </c>
      <c r="K12" s="81">
        <v>16.279069767441861</v>
      </c>
      <c r="L12" s="81">
        <v>8.1632653061224492</v>
      </c>
      <c r="M12" s="81">
        <v>10.869565217391305</v>
      </c>
      <c r="N12" s="87"/>
      <c r="O12" s="81"/>
      <c r="P12" s="81"/>
      <c r="Q12" s="81"/>
    </row>
    <row r="13" spans="2:17" x14ac:dyDescent="0.2">
      <c r="J13" s="23">
        <v>2.2000000000000002</v>
      </c>
      <c r="K13" s="81">
        <v>4.6511627906976747</v>
      </c>
      <c r="L13" s="81">
        <v>10.204081632653061</v>
      </c>
      <c r="M13" s="81">
        <v>8.695652173913043</v>
      </c>
      <c r="N13" s="87"/>
      <c r="O13" s="81"/>
      <c r="P13" s="81"/>
      <c r="Q13" s="81"/>
    </row>
    <row r="14" spans="2:17" x14ac:dyDescent="0.2">
      <c r="J14" s="23">
        <v>2.2999999999999998</v>
      </c>
      <c r="K14" s="81">
        <v>4.6511627906976747</v>
      </c>
      <c r="L14" s="81">
        <v>2.0408163265306123</v>
      </c>
      <c r="M14" s="81">
        <v>2.1739130434782608</v>
      </c>
      <c r="N14" s="87"/>
      <c r="O14" s="81"/>
      <c r="P14" s="81"/>
      <c r="Q14" s="81"/>
    </row>
    <row r="15" spans="2:17" x14ac:dyDescent="0.2">
      <c r="J15" s="23">
        <v>2.4</v>
      </c>
      <c r="K15" s="81">
        <v>0</v>
      </c>
      <c r="L15" s="81">
        <v>0</v>
      </c>
      <c r="M15" s="81">
        <v>0</v>
      </c>
      <c r="N15" s="87"/>
      <c r="O15" s="81"/>
      <c r="P15" s="81"/>
      <c r="Q15" s="81"/>
    </row>
    <row r="16" spans="2:17" x14ac:dyDescent="0.2">
      <c r="J16" s="23" t="s">
        <v>46</v>
      </c>
      <c r="K16" s="81">
        <v>4.6511627906976747</v>
      </c>
      <c r="L16" s="81">
        <v>2.0408163265306123</v>
      </c>
      <c r="M16" s="81">
        <v>2.1739130434782608</v>
      </c>
      <c r="N16" s="87"/>
      <c r="O16" s="81"/>
      <c r="P16" s="81"/>
      <c r="Q16" s="81"/>
    </row>
    <row r="17" spans="10:20" x14ac:dyDescent="0.2">
      <c r="J17"/>
      <c r="K17" s="128">
        <f>SUM(K6:K16)</f>
        <v>99.999999999999972</v>
      </c>
      <c r="L17" s="128">
        <f t="shared" ref="L17:M17" si="0">SUM(L6:L16)</f>
        <v>100</v>
      </c>
      <c r="M17" s="128">
        <f t="shared" si="0"/>
        <v>100.00000000000001</v>
      </c>
      <c r="N17" s="87"/>
      <c r="O17" s="100"/>
      <c r="P17" s="100"/>
      <c r="Q17" s="100"/>
      <c r="R17" s="102"/>
      <c r="S17" s="102"/>
      <c r="T17" s="102"/>
    </row>
    <row r="18" spans="10:20" x14ac:dyDescent="0.2">
      <c r="J18"/>
      <c r="K18" s="81"/>
      <c r="L18" s="90"/>
      <c r="M18" s="90"/>
      <c r="O18" s="100"/>
      <c r="P18" s="100"/>
      <c r="Q18" s="100"/>
    </row>
    <row r="19" spans="10:20" x14ac:dyDescent="0.2">
      <c r="J19" s="98"/>
      <c r="K19" s="81"/>
      <c r="L19" s="90"/>
      <c r="M19" s="90"/>
    </row>
    <row r="20" spans="10:20" x14ac:dyDescent="0.2">
      <c r="K20" s="81"/>
      <c r="L20" s="90"/>
      <c r="M20" s="90"/>
    </row>
    <row r="21" spans="10:20" x14ac:dyDescent="0.2">
      <c r="K21" s="81"/>
      <c r="L21" s="90"/>
      <c r="M21" s="90"/>
    </row>
    <row r="22" spans="10:20" x14ac:dyDescent="0.2">
      <c r="K22" s="81"/>
      <c r="L22" s="90"/>
      <c r="M22" s="90"/>
    </row>
  </sheetData>
  <pageMargins left="0.75" right="0.75" top="1" bottom="1" header="0.5" footer="0.5"/>
  <pageSetup paperSize="9" orientation="portrait" r:id="rId1"/>
  <headerFooter alignWithMargins="0">
    <oddHeader>&amp;R&amp;"Arial"&amp;10&amp;K000000 ECB-RESTRICTED&amp;1#_x000D_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7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4.1640625" style="27" bestFit="1" customWidth="1"/>
    <col min="12" max="13" width="8.83203125" style="27"/>
    <col min="14" max="15" width="8.83203125" style="3"/>
    <col min="16" max="16" width="8.83203125" style="46"/>
    <col min="17" max="16384" width="8.83203125" style="3"/>
  </cols>
  <sheetData>
    <row r="1" spans="2:16" ht="13.35" customHeight="1" x14ac:dyDescent="0.2">
      <c r="B1" s="13" t="s">
        <v>9</v>
      </c>
      <c r="G1" s="4"/>
    </row>
    <row r="2" spans="2:16" ht="13.35" customHeight="1" x14ac:dyDescent="0.2">
      <c r="B2" s="180" t="s">
        <v>3</v>
      </c>
      <c r="C2" s="180"/>
      <c r="D2" s="180"/>
      <c r="E2" s="180"/>
      <c r="F2" s="180"/>
      <c r="G2" s="180"/>
      <c r="H2" s="180"/>
      <c r="I2" s="180"/>
    </row>
    <row r="3" spans="2:16" ht="13.5" thickBot="1" x14ac:dyDescent="0.25">
      <c r="K3" s="28"/>
      <c r="L3" s="76" t="s">
        <v>85</v>
      </c>
      <c r="M3" s="76" t="s">
        <v>57</v>
      </c>
      <c r="N3" s="76" t="s">
        <v>56</v>
      </c>
    </row>
    <row r="4" spans="2:16" x14ac:dyDescent="0.2">
      <c r="K4" s="95" t="s">
        <v>83</v>
      </c>
      <c r="L4" s="66">
        <v>0.54135049571428595</v>
      </c>
      <c r="M4" s="66">
        <v>0.45903971810810801</v>
      </c>
      <c r="N4" s="66">
        <v>0.439409526111111</v>
      </c>
      <c r="O4" s="52"/>
      <c r="P4" s="57"/>
    </row>
    <row r="5" spans="2:16" x14ac:dyDescent="0.2">
      <c r="G5" s="12"/>
      <c r="K5" s="155" t="s">
        <v>60</v>
      </c>
      <c r="L5" s="66">
        <v>0.70865575085714305</v>
      </c>
      <c r="M5" s="66">
        <v>0.66833982000000003</v>
      </c>
      <c r="N5" s="66">
        <v>0.59188568333333302</v>
      </c>
      <c r="O5" s="52"/>
      <c r="P5" s="57"/>
    </row>
    <row r="6" spans="2:16" x14ac:dyDescent="0.2">
      <c r="K6" s="69" t="s">
        <v>61</v>
      </c>
      <c r="L6" s="66">
        <v>1.63512648628571</v>
      </c>
      <c r="M6" s="66">
        <v>1.5391734718918899</v>
      </c>
      <c r="N6" s="66">
        <v>1.52882839111111</v>
      </c>
      <c r="O6" s="52"/>
      <c r="P6" s="57"/>
    </row>
    <row r="7" spans="2:16" x14ac:dyDescent="0.2">
      <c r="K7" s="69" t="s">
        <v>62</v>
      </c>
      <c r="L7" s="66">
        <v>3.2201726954285701</v>
      </c>
      <c r="M7" s="66">
        <v>3.52347940216216</v>
      </c>
      <c r="N7" s="66">
        <v>3.4981980527777798</v>
      </c>
      <c r="O7" s="52"/>
      <c r="P7" s="57"/>
    </row>
    <row r="8" spans="2:16" x14ac:dyDescent="0.2">
      <c r="K8" s="69" t="s">
        <v>63</v>
      </c>
      <c r="L8" s="66">
        <v>8.4559439248571397</v>
      </c>
      <c r="M8" s="66">
        <v>8.9509362059459505</v>
      </c>
      <c r="N8" s="66">
        <v>8.9458130897222201</v>
      </c>
      <c r="O8" s="52"/>
      <c r="P8" s="57"/>
    </row>
    <row r="9" spans="2:16" x14ac:dyDescent="0.2">
      <c r="K9" s="69" t="s">
        <v>64</v>
      </c>
      <c r="L9" s="66">
        <v>17.557431588857099</v>
      </c>
      <c r="M9" s="66">
        <v>18.603413478108099</v>
      </c>
      <c r="N9" s="66">
        <v>19.012086738055601</v>
      </c>
      <c r="O9" s="52"/>
      <c r="P9" s="57"/>
    </row>
    <row r="10" spans="2:16" x14ac:dyDescent="0.2">
      <c r="K10" s="69" t="s">
        <v>65</v>
      </c>
      <c r="L10" s="66">
        <v>31.2709994625714</v>
      </c>
      <c r="M10" s="66">
        <v>34.999619634594602</v>
      </c>
      <c r="N10" s="66">
        <v>34.846194039166697</v>
      </c>
      <c r="O10" s="52"/>
      <c r="P10" s="57"/>
    </row>
    <row r="11" spans="2:16" x14ac:dyDescent="0.2">
      <c r="K11" s="69" t="s">
        <v>66</v>
      </c>
      <c r="L11" s="66">
        <v>19.9587262265714</v>
      </c>
      <c r="M11" s="66">
        <v>17.616945615135101</v>
      </c>
      <c r="N11" s="66">
        <v>17.207661308055599</v>
      </c>
      <c r="O11" s="52"/>
      <c r="P11" s="57"/>
    </row>
    <row r="12" spans="2:16" x14ac:dyDescent="0.2">
      <c r="K12" s="69" t="s">
        <v>67</v>
      </c>
      <c r="L12" s="66">
        <v>8.5409815102857092</v>
      </c>
      <c r="M12" s="66">
        <v>7.2272657697297298</v>
      </c>
      <c r="N12" s="66">
        <v>7.0369945980555597</v>
      </c>
      <c r="O12" s="52"/>
      <c r="P12" s="57"/>
    </row>
    <row r="13" spans="2:16" x14ac:dyDescent="0.2">
      <c r="K13" s="69" t="s">
        <v>68</v>
      </c>
      <c r="L13" s="66">
        <v>4.1729402908571398</v>
      </c>
      <c r="M13" s="66">
        <v>3.5539727762162201</v>
      </c>
      <c r="N13" s="66">
        <v>3.606776215</v>
      </c>
    </row>
    <row r="14" spans="2:16" x14ac:dyDescent="0.2">
      <c r="K14" s="69" t="s">
        <v>69</v>
      </c>
      <c r="L14" s="113">
        <v>2.0061087431428599</v>
      </c>
      <c r="M14" s="113">
        <v>1.51098301135135</v>
      </c>
      <c r="N14" s="113">
        <v>1.6234986655555601</v>
      </c>
    </row>
    <row r="15" spans="2:16" x14ac:dyDescent="0.2">
      <c r="K15" s="69" t="s">
        <v>70</v>
      </c>
      <c r="L15" s="113">
        <v>1.03126008685714</v>
      </c>
      <c r="M15" s="113">
        <v>0.71364832621621599</v>
      </c>
      <c r="N15" s="113">
        <v>0.89424614944444503</v>
      </c>
    </row>
    <row r="16" spans="2:16" x14ac:dyDescent="0.2">
      <c r="K16" s="69" t="s">
        <v>58</v>
      </c>
      <c r="L16" s="113">
        <v>0.90030273657142801</v>
      </c>
      <c r="M16" s="113">
        <v>0.63318276972972998</v>
      </c>
      <c r="N16" s="113">
        <v>0.76840754305555603</v>
      </c>
    </row>
    <row r="17" spans="12:14" x14ac:dyDescent="0.2">
      <c r="L17" s="107">
        <f>SUM(L4:L16)</f>
        <v>99.999999998857035</v>
      </c>
      <c r="M17" s="107">
        <f>SUM(M4:M16)</f>
        <v>99.999999999189143</v>
      </c>
      <c r="N17" s="107">
        <f>SUM(N4:N16)</f>
        <v>99.999999999444555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T7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9.83203125" style="43" bestFit="1" customWidth="1"/>
    <col min="15" max="15" width="8.83203125" style="50" customWidth="1"/>
    <col min="16" max="16" width="9.33203125" style="43" bestFit="1" customWidth="1"/>
    <col min="17" max="19" width="8.83203125" style="43"/>
    <col min="20" max="20" width="15.1640625" style="43" customWidth="1"/>
    <col min="21" max="16384" width="8.83203125" style="43"/>
  </cols>
  <sheetData>
    <row r="1" spans="2:20" ht="13.35" customHeight="1" x14ac:dyDescent="0.2">
      <c r="B1" s="13" t="s">
        <v>6</v>
      </c>
      <c r="J1" s="92" t="s">
        <v>48</v>
      </c>
      <c r="K1" s="39"/>
      <c r="N1" s="144"/>
      <c r="O1" s="144"/>
      <c r="P1" s="144"/>
    </row>
    <row r="2" spans="2:20" ht="13.35" customHeight="1" x14ac:dyDescent="0.2">
      <c r="B2" s="180" t="s">
        <v>25</v>
      </c>
      <c r="C2" s="180"/>
      <c r="D2" s="180"/>
      <c r="E2" s="180"/>
      <c r="F2" s="180"/>
      <c r="G2" s="180"/>
      <c r="H2" s="180"/>
      <c r="I2" s="180"/>
      <c r="J2" s="92" t="s">
        <v>49</v>
      </c>
      <c r="K2" s="45"/>
    </row>
    <row r="3" spans="2:20" ht="15.75" thickBot="1" x14ac:dyDescent="0.3">
      <c r="J3" s="72"/>
      <c r="K3" s="97" t="s">
        <v>96</v>
      </c>
      <c r="L3" s="97" t="s">
        <v>97</v>
      </c>
      <c r="M3" s="97" t="s">
        <v>98</v>
      </c>
      <c r="N3" s="97">
        <v>2027</v>
      </c>
      <c r="O3" s="97">
        <v>2028</v>
      </c>
      <c r="P3" s="97" t="s">
        <v>99</v>
      </c>
    </row>
    <row r="4" spans="2:20" ht="15.75" thickBot="1" x14ac:dyDescent="0.3">
      <c r="J4" s="70" t="s">
        <v>57</v>
      </c>
      <c r="K4" s="148">
        <v>1</v>
      </c>
      <c r="L4" s="148">
        <v>1.3</v>
      </c>
      <c r="M4" s="148">
        <v>1.3</v>
      </c>
      <c r="N4" s="148" t="e">
        <v>#N/A</v>
      </c>
      <c r="O4" s="148" t="e">
        <v>#N/A</v>
      </c>
      <c r="P4" s="148">
        <v>1.3</v>
      </c>
      <c r="T4" s="50"/>
    </row>
    <row r="5" spans="2:20" ht="14.45" customHeight="1" thickBot="1" x14ac:dyDescent="0.3">
      <c r="J5" s="70" t="s">
        <v>85</v>
      </c>
      <c r="K5" s="148">
        <v>0.9</v>
      </c>
      <c r="L5" s="148">
        <v>1.2</v>
      </c>
      <c r="M5" s="148">
        <v>1.4</v>
      </c>
      <c r="N5" s="148" t="e">
        <v>#N/A</v>
      </c>
      <c r="O5" s="148" t="e">
        <v>#N/A</v>
      </c>
      <c r="P5" s="148">
        <v>1.3</v>
      </c>
    </row>
    <row r="6" spans="2:20" x14ac:dyDescent="0.2">
      <c r="J6" s="71"/>
    </row>
    <row r="7" spans="2:20" x14ac:dyDescent="0.2">
      <c r="K7" s="50"/>
      <c r="L7" s="50"/>
      <c r="M7" s="50"/>
      <c r="N7" s="50"/>
      <c r="P7" s="50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FC5F-85C1-45DF-9E1D-B3B9F148E517}">
  <dimension ref="A1:P22"/>
  <sheetViews>
    <sheetView showGridLines="0" zoomScaleNormal="100" workbookViewId="0">
      <selection activeCell="I2" sqref="I2"/>
    </sheetView>
  </sheetViews>
  <sheetFormatPr defaultColWidth="8.83203125" defaultRowHeight="15" x14ac:dyDescent="0.25"/>
  <cols>
    <col min="1" max="1" width="23.6640625" style="132" customWidth="1"/>
    <col min="2" max="6" width="10.1640625" style="132" customWidth="1"/>
    <col min="7" max="16384" width="8.83203125" style="132"/>
  </cols>
  <sheetData>
    <row r="1" spans="1:16" x14ac:dyDescent="0.25">
      <c r="A1" s="130"/>
      <c r="B1" s="131"/>
      <c r="C1" s="131"/>
      <c r="D1" s="131"/>
      <c r="E1" s="131"/>
      <c r="F1" s="131"/>
      <c r="G1" s="130"/>
    </row>
    <row r="2" spans="1:16" x14ac:dyDescent="0.25">
      <c r="A2" s="153"/>
      <c r="B2" s="133" t="s">
        <v>56</v>
      </c>
      <c r="C2" s="133" t="s">
        <v>57</v>
      </c>
      <c r="D2" s="133" t="s">
        <v>85</v>
      </c>
      <c r="E2" s="133" t="s">
        <v>89</v>
      </c>
      <c r="F2" s="133" t="s">
        <v>91</v>
      </c>
      <c r="G2" s="130"/>
      <c r="I2" s="134" t="s">
        <v>2</v>
      </c>
      <c r="J2" s="1"/>
      <c r="K2" s="1"/>
      <c r="L2" s="1"/>
      <c r="M2" s="1"/>
      <c r="N2" s="1"/>
      <c r="O2" s="89"/>
      <c r="P2" s="89"/>
    </row>
    <row r="3" spans="1:16" x14ac:dyDescent="0.25">
      <c r="A3" s="162" t="s">
        <v>93</v>
      </c>
      <c r="B3" s="145"/>
      <c r="C3" s="145">
        <v>0.16</v>
      </c>
      <c r="D3" s="145">
        <v>0.17</v>
      </c>
      <c r="E3" s="145">
        <v>0.25</v>
      </c>
      <c r="F3" s="145">
        <v>0.3</v>
      </c>
      <c r="G3" s="130"/>
      <c r="H3" s="136"/>
      <c r="I3" s="181" t="s">
        <v>30</v>
      </c>
      <c r="J3" s="181"/>
      <c r="K3" s="181"/>
      <c r="L3" s="181"/>
      <c r="M3" s="181"/>
      <c r="N3" s="181"/>
      <c r="O3" s="181"/>
      <c r="P3" s="181"/>
    </row>
    <row r="4" spans="1:16" x14ac:dyDescent="0.25">
      <c r="A4" s="160" t="s">
        <v>90</v>
      </c>
      <c r="B4" s="135">
        <v>0.15</v>
      </c>
      <c r="C4" s="135">
        <v>0.25</v>
      </c>
      <c r="D4" s="135">
        <v>0.27</v>
      </c>
      <c r="E4" s="135">
        <v>0.31</v>
      </c>
      <c r="F4" s="135"/>
      <c r="G4" s="137" t="s">
        <v>29</v>
      </c>
    </row>
    <row r="5" spans="1:16" x14ac:dyDescent="0.25">
      <c r="A5" s="153"/>
      <c r="B5" s="150"/>
      <c r="C5" s="150"/>
      <c r="D5" s="150"/>
      <c r="E5" s="150"/>
      <c r="F5" s="150"/>
      <c r="G5" s="130"/>
    </row>
    <row r="6" spans="1:16" x14ac:dyDescent="0.25">
      <c r="A6" s="160" t="s">
        <v>94</v>
      </c>
      <c r="B6" s="138">
        <v>0.05</v>
      </c>
      <c r="C6" s="138">
        <v>0.21</v>
      </c>
      <c r="D6" s="138">
        <v>0.23</v>
      </c>
      <c r="E6" s="138">
        <v>0.25</v>
      </c>
      <c r="F6" s="138">
        <v>0.28000000000000003</v>
      </c>
      <c r="G6" s="130"/>
    </row>
    <row r="7" spans="1:16" x14ac:dyDescent="0.25">
      <c r="A7" s="153"/>
      <c r="B7" s="151"/>
      <c r="C7" s="151"/>
      <c r="D7" s="151"/>
      <c r="E7" s="151"/>
      <c r="F7" s="151"/>
      <c r="G7" s="130"/>
      <c r="H7" s="136"/>
      <c r="I7" s="136"/>
      <c r="J7" s="136"/>
      <c r="K7" s="136"/>
      <c r="L7" s="136"/>
    </row>
    <row r="8" spans="1:16" x14ac:dyDescent="0.25">
      <c r="A8" s="153" t="s">
        <v>34</v>
      </c>
      <c r="B8" s="152"/>
      <c r="C8" s="152">
        <v>0.12</v>
      </c>
      <c r="D8" s="152">
        <v>0.1</v>
      </c>
      <c r="E8" s="152">
        <v>0.16</v>
      </c>
      <c r="F8" s="152">
        <v>0.14000000000000001</v>
      </c>
      <c r="G8" s="130"/>
      <c r="H8" s="136"/>
      <c r="I8" s="136"/>
      <c r="J8" s="136"/>
      <c r="K8" s="136"/>
      <c r="L8" s="136"/>
    </row>
    <row r="9" spans="1:16" x14ac:dyDescent="0.25">
      <c r="A9" s="154" t="s">
        <v>32</v>
      </c>
      <c r="B9" s="163">
        <f>B13</f>
        <v>0.23</v>
      </c>
      <c r="C9" s="163">
        <f>C3-C8</f>
        <v>4.0000000000000008E-2</v>
      </c>
      <c r="D9" s="163">
        <f>D3-D8</f>
        <v>7.0000000000000007E-2</v>
      </c>
      <c r="E9" s="163">
        <f>E3-E8</f>
        <v>0.09</v>
      </c>
      <c r="F9" s="163">
        <f>F3-F8</f>
        <v>0.15999999999999998</v>
      </c>
      <c r="G9" s="130"/>
    </row>
    <row r="10" spans="1:16" x14ac:dyDescent="0.25">
      <c r="A10" s="154" t="s">
        <v>33</v>
      </c>
      <c r="B10" s="163"/>
      <c r="C10" s="163">
        <f>C3+C8</f>
        <v>0.28000000000000003</v>
      </c>
      <c r="D10" s="163">
        <f>D3+D8</f>
        <v>0.27</v>
      </c>
      <c r="E10" s="163">
        <f>E3+E8</f>
        <v>0.41000000000000003</v>
      </c>
      <c r="F10" s="163">
        <f>F3+F8</f>
        <v>0.44</v>
      </c>
      <c r="G10" s="130"/>
    </row>
    <row r="11" spans="1:16" x14ac:dyDescent="0.25">
      <c r="A11" s="154" t="s">
        <v>31</v>
      </c>
      <c r="B11" s="163"/>
      <c r="C11" s="163">
        <f>C8*2</f>
        <v>0.24</v>
      </c>
      <c r="D11" s="163">
        <f>D8*2</f>
        <v>0.2</v>
      </c>
      <c r="E11" s="163">
        <f>E8*2</f>
        <v>0.32</v>
      </c>
      <c r="F11" s="163">
        <f>F8*2</f>
        <v>0.28000000000000003</v>
      </c>
      <c r="G11" s="130"/>
    </row>
    <row r="12" spans="1:16" x14ac:dyDescent="0.25">
      <c r="A12" s="154"/>
      <c r="B12" s="130"/>
      <c r="C12" s="130"/>
      <c r="D12" s="130"/>
      <c r="E12" s="130"/>
      <c r="F12" s="130"/>
      <c r="G12" s="130"/>
    </row>
    <row r="13" spans="1:16" x14ac:dyDescent="0.25">
      <c r="A13" s="161" t="s">
        <v>92</v>
      </c>
      <c r="B13" s="156">
        <v>0.23</v>
      </c>
      <c r="C13" s="130"/>
      <c r="D13" s="130"/>
      <c r="E13" s="130"/>
      <c r="F13" s="130"/>
      <c r="G13" s="130"/>
    </row>
    <row r="14" spans="1:16" x14ac:dyDescent="0.25">
      <c r="A14" s="154"/>
      <c r="B14" s="139"/>
      <c r="C14" s="139"/>
      <c r="D14" s="139"/>
      <c r="E14" s="139"/>
      <c r="F14" s="139"/>
      <c r="G14" s="130"/>
      <c r="H14" s="136"/>
      <c r="I14" s="136"/>
      <c r="J14" s="136"/>
      <c r="K14" s="136"/>
      <c r="L14" s="136"/>
    </row>
    <row r="15" spans="1:16" x14ac:dyDescent="0.25">
      <c r="A15" s="154" t="s">
        <v>32</v>
      </c>
      <c r="B15" s="139"/>
      <c r="C15" s="164">
        <f>C9</f>
        <v>4.0000000000000008E-2</v>
      </c>
      <c r="D15" s="164">
        <f t="shared" ref="D15:F15" si="0">D9</f>
        <v>7.0000000000000007E-2</v>
      </c>
      <c r="E15" s="164">
        <f t="shared" si="0"/>
        <v>0.09</v>
      </c>
      <c r="F15" s="164">
        <f t="shared" si="0"/>
        <v>0.15999999999999998</v>
      </c>
      <c r="G15" s="130"/>
      <c r="H15" s="136"/>
      <c r="I15" s="136"/>
      <c r="J15" s="136"/>
      <c r="K15" s="136"/>
      <c r="L15" s="136"/>
    </row>
    <row r="16" spans="1:16" x14ac:dyDescent="0.25">
      <c r="A16" s="154" t="s">
        <v>33</v>
      </c>
      <c r="B16" s="139"/>
      <c r="C16" s="164">
        <f>C9+C11</f>
        <v>0.28000000000000003</v>
      </c>
      <c r="D16" s="164">
        <f>D9+D11</f>
        <v>0.27</v>
      </c>
      <c r="E16" s="164">
        <f>E9+E11</f>
        <v>0.41000000000000003</v>
      </c>
      <c r="F16" s="164">
        <f>F9+F11</f>
        <v>0.44</v>
      </c>
      <c r="H16" s="136"/>
      <c r="I16" s="136"/>
      <c r="J16" s="136"/>
      <c r="K16" s="136"/>
      <c r="L16" s="136"/>
    </row>
    <row r="17" spans="2:6" x14ac:dyDescent="0.25">
      <c r="B17" s="139"/>
      <c r="C17" s="139"/>
      <c r="D17" s="139"/>
      <c r="E17" s="139"/>
      <c r="F17" s="139"/>
    </row>
    <row r="18" spans="2:6" x14ac:dyDescent="0.25">
      <c r="B18" s="139"/>
      <c r="C18" s="139"/>
      <c r="D18" s="139"/>
      <c r="E18" s="139"/>
      <c r="F18" s="139"/>
    </row>
    <row r="19" spans="2:6" x14ac:dyDescent="0.25">
      <c r="B19" s="139"/>
      <c r="C19" s="139"/>
      <c r="D19" s="139"/>
      <c r="E19" s="139"/>
      <c r="F19" s="139"/>
    </row>
    <row r="20" spans="2:6" x14ac:dyDescent="0.25">
      <c r="B20" s="139"/>
      <c r="C20" s="139"/>
      <c r="D20" s="139"/>
      <c r="E20" s="139"/>
      <c r="F20" s="139"/>
    </row>
    <row r="21" spans="2:6" x14ac:dyDescent="0.25">
      <c r="B21" s="139"/>
      <c r="C21" s="139"/>
      <c r="D21" s="139"/>
      <c r="E21" s="139"/>
      <c r="F21" s="139"/>
    </row>
    <row r="22" spans="2:6" x14ac:dyDescent="0.25">
      <c r="B22" s="139"/>
      <c r="C22" s="139"/>
      <c r="D22" s="139"/>
      <c r="E22" s="139"/>
      <c r="F22" s="139"/>
    </row>
  </sheetData>
  <mergeCells count="1">
    <mergeCell ref="I3:P3"/>
  </mergeCells>
  <pageMargins left="0.7" right="0.7" top="0.75" bottom="0.75" header="0.3" footer="0.3"/>
  <headerFooter>
    <oddHeader>&amp;R&amp;"Arial"&amp;10&amp;K000000 ECB-RESTRICTED&amp;1#_x000D_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A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'Chart 13'!Print_Area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Meyler, Aidan</cp:lastModifiedBy>
  <cp:lastPrinted>2018-02-12T17:43:24Z</cp:lastPrinted>
  <dcterms:created xsi:type="dcterms:W3CDTF">2006-04-10T09:32:05Z</dcterms:created>
  <dcterms:modified xsi:type="dcterms:W3CDTF">2025-04-15T14:57:10Z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2025-04-16T06:32:53Z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b1f87673-7bab-47a7-b06b-46ee58c26089</vt:lpwstr>
  </property>
  <property fmtid="{D5CDD505-2E9C-101B-9397-08002B2CF9AE}" pid="8" name="MSIP_Label_23da18b0-dae3-4c1e-8278-86f688a3028c_ContentBits">
    <vt:lpwstr>0</vt:lpwstr>
  </property>
</Properties>
</file>